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465" yWindow="2115" windowWidth="10530" windowHeight="8100" tabRatio="859"/>
  </bookViews>
  <sheets>
    <sheet name="複利3" sheetId="42" r:id="rId1"/>
    <sheet name="複利3 (2)" sheetId="43" r:id="rId2"/>
  </sheets>
  <externalReferences>
    <externalReference r:id="rId3"/>
    <externalReference r:id="rId4"/>
  </externalReferences>
  <definedNames>
    <definedName name="支出_1月">#REF!</definedName>
    <definedName name="支出_2月">#REF!</definedName>
    <definedName name="生活費費目">#REF!</definedName>
    <definedName name="騰落率" localSheetId="0">OFFSET([1]【付録】株式の値動き!$D$8,0,0,COUNT([1]【付録】株式の値動き!$D$8:$D$3000,1))</definedName>
    <definedName name="騰落率" localSheetId="1">OFFSET([1]【付録】株式の値動き!$D$8,0,0,COUNT([1]【付録】株式の値動き!$D$8:$D$3000,1))</definedName>
    <definedName name="騰落率">OFFSET([2]【付録】株式の値動き!$D$8,0,0,COUNT([2]【付録】株式の値動き!$D$8:$D$3000,1))</definedName>
  </definedNames>
  <calcPr calcId="144525"/>
</workbook>
</file>

<file path=xl/calcChain.xml><?xml version="1.0" encoding="utf-8"?>
<calcChain xmlns="http://schemas.openxmlformats.org/spreadsheetml/2006/main">
  <c r="K17" i="42" l="1"/>
  <c r="K18" i="42"/>
  <c r="K19" i="42"/>
  <c r="K20" i="42"/>
  <c r="K21" i="42"/>
  <c r="L42" i="43" l="1"/>
  <c r="H42" i="43"/>
  <c r="C12" i="43" l="1"/>
  <c r="H9" i="43"/>
  <c r="H8" i="43"/>
  <c r="H21" i="43" s="1"/>
  <c r="H7" i="43"/>
  <c r="G9" i="42"/>
  <c r="K69" i="42" s="1"/>
  <c r="B12" i="42"/>
  <c r="G8" i="42"/>
  <c r="G15" i="42" s="1"/>
  <c r="G7" i="42"/>
  <c r="C16" i="42" s="1"/>
  <c r="C66" i="42" l="1"/>
  <c r="C58" i="42"/>
  <c r="C50" i="42"/>
  <c r="C42" i="42"/>
  <c r="C34" i="42"/>
  <c r="C26" i="42"/>
  <c r="C18" i="42"/>
  <c r="G69" i="42"/>
  <c r="G61" i="42"/>
  <c r="G53" i="42"/>
  <c r="G45" i="42"/>
  <c r="G37" i="42"/>
  <c r="G29" i="42"/>
  <c r="G21" i="42"/>
  <c r="G13" i="42"/>
  <c r="K26" i="42"/>
  <c r="K42" i="42"/>
  <c r="K58" i="42"/>
  <c r="C71" i="42"/>
  <c r="C63" i="42"/>
  <c r="C55" i="42"/>
  <c r="C47" i="42"/>
  <c r="C39" i="42"/>
  <c r="C31" i="42"/>
  <c r="C23" i="42"/>
  <c r="C15" i="42"/>
  <c r="G66" i="42"/>
  <c r="G58" i="42"/>
  <c r="G50" i="42"/>
  <c r="G42" i="42"/>
  <c r="G34" i="42"/>
  <c r="G26" i="42"/>
  <c r="G18" i="42"/>
  <c r="K14" i="42"/>
  <c r="K30" i="42"/>
  <c r="K46" i="42"/>
  <c r="K62" i="42"/>
  <c r="C70" i="42"/>
  <c r="C62" i="42"/>
  <c r="C54" i="42"/>
  <c r="C46" i="42"/>
  <c r="C38" i="42"/>
  <c r="C30" i="42"/>
  <c r="C22" i="42"/>
  <c r="C14" i="42"/>
  <c r="G65" i="42"/>
  <c r="G57" i="42"/>
  <c r="G49" i="42"/>
  <c r="G41" i="42"/>
  <c r="G33" i="42"/>
  <c r="G25" i="42"/>
  <c r="G17" i="42"/>
  <c r="K34" i="42"/>
  <c r="K50" i="42"/>
  <c r="K66" i="42"/>
  <c r="C67" i="42"/>
  <c r="C59" i="42"/>
  <c r="C51" i="42"/>
  <c r="C43" i="42"/>
  <c r="C35" i="42"/>
  <c r="C27" i="42"/>
  <c r="C19" i="42"/>
  <c r="G70" i="42"/>
  <c r="G62" i="42"/>
  <c r="G54" i="42"/>
  <c r="G46" i="42"/>
  <c r="G38" i="42"/>
  <c r="G30" i="42"/>
  <c r="G22" i="42"/>
  <c r="G14" i="42"/>
  <c r="K22" i="42"/>
  <c r="K38" i="42"/>
  <c r="K54" i="42"/>
  <c r="K70" i="42"/>
  <c r="H14" i="43"/>
  <c r="H18" i="43"/>
  <c r="H15" i="43"/>
  <c r="H19" i="43"/>
  <c r="H12" i="43"/>
  <c r="I12" i="43" s="1"/>
  <c r="H16" i="43"/>
  <c r="H20" i="43"/>
  <c r="H13" i="43"/>
  <c r="H17" i="43"/>
  <c r="D12" i="43"/>
  <c r="D13" i="43"/>
  <c r="D14" i="43"/>
  <c r="D15" i="43"/>
  <c r="D16" i="43"/>
  <c r="D17" i="43"/>
  <c r="D18" i="43"/>
  <c r="D19" i="43"/>
  <c r="D20" i="43"/>
  <c r="D21" i="43"/>
  <c r="D22" i="43"/>
  <c r="D23" i="43"/>
  <c r="D24" i="43"/>
  <c r="D25" i="43"/>
  <c r="D26" i="43"/>
  <c r="D27" i="43"/>
  <c r="D28" i="43"/>
  <c r="D29" i="43"/>
  <c r="D30" i="43"/>
  <c r="D31" i="43"/>
  <c r="D32" i="43"/>
  <c r="D33" i="43"/>
  <c r="D34" i="43"/>
  <c r="D35" i="43"/>
  <c r="D36" i="43"/>
  <c r="D37" i="43"/>
  <c r="D38" i="43"/>
  <c r="D39" i="43"/>
  <c r="D40" i="43"/>
  <c r="D41" i="43"/>
  <c r="L12" i="43"/>
  <c r="L13" i="43"/>
  <c r="L14" i="43"/>
  <c r="L15" i="43"/>
  <c r="L16" i="43"/>
  <c r="K27" i="42"/>
  <c r="K35" i="42"/>
  <c r="K43" i="42"/>
  <c r="K51" i="42"/>
  <c r="K59" i="42"/>
  <c r="K71" i="42"/>
  <c r="G12" i="42"/>
  <c r="H12" i="42" s="1"/>
  <c r="I12" i="42" s="1"/>
  <c r="J12" i="42" s="1"/>
  <c r="H13" i="42" s="1"/>
  <c r="I13" i="42" s="1"/>
  <c r="J13" i="42" s="1"/>
  <c r="H14" i="42" s="1"/>
  <c r="C69" i="42"/>
  <c r="C65" i="42"/>
  <c r="C61" i="42"/>
  <c r="C57" i="42"/>
  <c r="C53" i="42"/>
  <c r="C49" i="42"/>
  <c r="C45" i="42"/>
  <c r="C41" i="42"/>
  <c r="C37" i="42"/>
  <c r="C33" i="42"/>
  <c r="C29" i="42"/>
  <c r="C25" i="42"/>
  <c r="C21" i="42"/>
  <c r="C17" i="42"/>
  <c r="C13" i="42"/>
  <c r="G68" i="42"/>
  <c r="G64" i="42"/>
  <c r="G60" i="42"/>
  <c r="G56" i="42"/>
  <c r="G52" i="42"/>
  <c r="G48" i="42"/>
  <c r="G44" i="42"/>
  <c r="G40" i="42"/>
  <c r="G36" i="42"/>
  <c r="G32" i="42"/>
  <c r="G28" i="42"/>
  <c r="G24" i="42"/>
  <c r="G20" i="42"/>
  <c r="G16" i="42"/>
  <c r="K12" i="42"/>
  <c r="L12" i="42" s="1"/>
  <c r="M12" i="42" s="1"/>
  <c r="K16" i="42"/>
  <c r="K24" i="42"/>
  <c r="K28" i="42"/>
  <c r="K32" i="42"/>
  <c r="K36" i="42"/>
  <c r="K40" i="42"/>
  <c r="K44" i="42"/>
  <c r="K48" i="42"/>
  <c r="K52" i="42"/>
  <c r="K56" i="42"/>
  <c r="K60" i="42"/>
  <c r="K64" i="42"/>
  <c r="K68" i="42"/>
  <c r="K15" i="42"/>
  <c r="K23" i="42"/>
  <c r="K31" i="42"/>
  <c r="K39" i="42"/>
  <c r="K47" i="42"/>
  <c r="K55" i="42"/>
  <c r="K63" i="42"/>
  <c r="K67" i="42"/>
  <c r="C12" i="42"/>
  <c r="D12" i="42" s="1"/>
  <c r="E12" i="42" s="1"/>
  <c r="F12" i="42" s="1"/>
  <c r="D13" i="42" s="1"/>
  <c r="E13" i="42" s="1"/>
  <c r="F13" i="42" s="1"/>
  <c r="C68" i="42"/>
  <c r="C64" i="42"/>
  <c r="C60" i="42"/>
  <c r="C56" i="42"/>
  <c r="C52" i="42"/>
  <c r="C48" i="42"/>
  <c r="C44" i="42"/>
  <c r="C40" i="42"/>
  <c r="C36" i="42"/>
  <c r="C32" i="42"/>
  <c r="C28" i="42"/>
  <c r="C24" i="42"/>
  <c r="C20" i="42"/>
  <c r="G71" i="42"/>
  <c r="G67" i="42"/>
  <c r="G63" i="42"/>
  <c r="G59" i="42"/>
  <c r="G55" i="42"/>
  <c r="G51" i="42"/>
  <c r="G47" i="42"/>
  <c r="G43" i="42"/>
  <c r="G39" i="42"/>
  <c r="G35" i="42"/>
  <c r="G31" i="42"/>
  <c r="G27" i="42"/>
  <c r="G23" i="42"/>
  <c r="G19" i="42"/>
  <c r="K13" i="42"/>
  <c r="K25" i="42"/>
  <c r="K29" i="42"/>
  <c r="K33" i="42"/>
  <c r="K37" i="42"/>
  <c r="K41" i="42"/>
  <c r="K45" i="42"/>
  <c r="K49" i="42"/>
  <c r="K53" i="42"/>
  <c r="K57" i="42"/>
  <c r="K61" i="42"/>
  <c r="K65" i="42"/>
  <c r="D14" i="42" l="1"/>
  <c r="E14" i="42" s="1"/>
  <c r="F14" i="42" s="1"/>
  <c r="D15" i="42" s="1"/>
  <c r="E15" i="42" s="1"/>
  <c r="F15" i="42" s="1"/>
  <c r="D16" i="42" s="1"/>
  <c r="E16" i="42" s="1"/>
  <c r="F16" i="42" s="1"/>
  <c r="D17" i="42" s="1"/>
  <c r="D42" i="43"/>
  <c r="E12" i="43"/>
  <c r="M12" i="43"/>
  <c r="J12" i="43"/>
  <c r="N12" i="42"/>
  <c r="L13" i="42" s="1"/>
  <c r="M13" i="42" s="1"/>
  <c r="I14" i="42"/>
  <c r="J14" i="42" s="1"/>
  <c r="H15" i="42" s="1"/>
  <c r="G72" i="42"/>
  <c r="K72" i="42"/>
  <c r="C72" i="42"/>
  <c r="N12" i="43" l="1"/>
  <c r="F12" i="43"/>
  <c r="G12" i="43" s="1"/>
  <c r="E13" i="43" s="1"/>
  <c r="K12" i="43"/>
  <c r="I13" i="43" s="1"/>
  <c r="N13" i="42"/>
  <c r="L14" i="42" s="1"/>
  <c r="I15" i="42"/>
  <c r="J15" i="42" s="1"/>
  <c r="H16" i="42" s="1"/>
  <c r="E17" i="42"/>
  <c r="F17" i="42" s="1"/>
  <c r="D18" i="42" s="1"/>
  <c r="O12" i="43" l="1"/>
  <c r="M13" i="43" s="1"/>
  <c r="N13" i="43" s="1"/>
  <c r="O13" i="43" s="1"/>
  <c r="M14" i="43" s="1"/>
  <c r="F13" i="43"/>
  <c r="G13" i="43" s="1"/>
  <c r="E14" i="43" s="1"/>
  <c r="J13" i="43"/>
  <c r="M14" i="42"/>
  <c r="N14" i="42" s="1"/>
  <c r="L15" i="42" s="1"/>
  <c r="E18" i="42"/>
  <c r="F18" i="42" s="1"/>
  <c r="D19" i="42" s="1"/>
  <c r="I16" i="42"/>
  <c r="J16" i="42" s="1"/>
  <c r="H17" i="42" s="1"/>
  <c r="F14" i="43" l="1"/>
  <c r="G14" i="43" s="1"/>
  <c r="E15" i="43" s="1"/>
  <c r="N14" i="43"/>
  <c r="O14" i="43" s="1"/>
  <c r="M15" i="43" s="1"/>
  <c r="K13" i="43"/>
  <c r="I14" i="43" s="1"/>
  <c r="M15" i="42"/>
  <c r="N15" i="42" s="1"/>
  <c r="L16" i="42" s="1"/>
  <c r="I17" i="42"/>
  <c r="J17" i="42" s="1"/>
  <c r="H18" i="42" s="1"/>
  <c r="E19" i="42"/>
  <c r="F19" i="42" s="1"/>
  <c r="D20" i="42" s="1"/>
  <c r="F15" i="43" l="1"/>
  <c r="G15" i="43" s="1"/>
  <c r="E16" i="43" s="1"/>
  <c r="N15" i="43"/>
  <c r="J14" i="43"/>
  <c r="M16" i="42"/>
  <c r="N16" i="42" s="1"/>
  <c r="L17" i="42" s="1"/>
  <c r="M17" i="42" s="1"/>
  <c r="N17" i="42" s="1"/>
  <c r="L18" i="42" s="1"/>
  <c r="M18" i="42" s="1"/>
  <c r="N18" i="42" s="1"/>
  <c r="L19" i="42" s="1"/>
  <c r="M19" i="42" s="1"/>
  <c r="N19" i="42" s="1"/>
  <c r="L20" i="42" s="1"/>
  <c r="I18" i="42"/>
  <c r="J18" i="42" s="1"/>
  <c r="H19" i="42" s="1"/>
  <c r="E20" i="42"/>
  <c r="F20" i="42" s="1"/>
  <c r="D21" i="42" s="1"/>
  <c r="K14" i="43" l="1"/>
  <c r="I15" i="43" s="1"/>
  <c r="J15" i="43" s="1"/>
  <c r="K15" i="43" s="1"/>
  <c r="I16" i="43" s="1"/>
  <c r="O15" i="43"/>
  <c r="M16" i="43" s="1"/>
  <c r="F16" i="43"/>
  <c r="G16" i="43" s="1"/>
  <c r="E17" i="43" s="1"/>
  <c r="N16" i="43"/>
  <c r="O16" i="43" s="1"/>
  <c r="M17" i="43" s="1"/>
  <c r="M20" i="42"/>
  <c r="N20" i="42" s="1"/>
  <c r="L21" i="42" s="1"/>
  <c r="E21" i="42"/>
  <c r="F21" i="42" s="1"/>
  <c r="D22" i="42" s="1"/>
  <c r="I19" i="42"/>
  <c r="J19" i="42" s="1"/>
  <c r="H20" i="42" s="1"/>
  <c r="J16" i="43" l="1"/>
  <c r="K16" i="43" s="1"/>
  <c r="I17" i="43" s="1"/>
  <c r="N17" i="43"/>
  <c r="O17" i="43" s="1"/>
  <c r="M18" i="43" s="1"/>
  <c r="F17" i="43"/>
  <c r="G17" i="43" s="1"/>
  <c r="E18" i="43" s="1"/>
  <c r="M21" i="42"/>
  <c r="N21" i="42" s="1"/>
  <c r="L22" i="42" s="1"/>
  <c r="I20" i="42"/>
  <c r="J20" i="42" s="1"/>
  <c r="H21" i="42" s="1"/>
  <c r="E22" i="42"/>
  <c r="F22" i="42" s="1"/>
  <c r="D23" i="42" s="1"/>
  <c r="N18" i="43" l="1"/>
  <c r="O18" i="43" s="1"/>
  <c r="M19" i="43" s="1"/>
  <c r="J17" i="43"/>
  <c r="K17" i="43" s="1"/>
  <c r="I18" i="43" s="1"/>
  <c r="F18" i="43"/>
  <c r="G18" i="43" s="1"/>
  <c r="E19" i="43" s="1"/>
  <c r="M22" i="42"/>
  <c r="N22" i="42" s="1"/>
  <c r="L23" i="42" s="1"/>
  <c r="M23" i="42" s="1"/>
  <c r="N23" i="42" s="1"/>
  <c r="L24" i="42" s="1"/>
  <c r="E23" i="42"/>
  <c r="F23" i="42" s="1"/>
  <c r="D24" i="42" s="1"/>
  <c r="I21" i="42"/>
  <c r="J21" i="42" s="1"/>
  <c r="H22" i="42" s="1"/>
  <c r="F19" i="43" l="1"/>
  <c r="G19" i="43" s="1"/>
  <c r="E20" i="43" s="1"/>
  <c r="N19" i="43"/>
  <c r="O19" i="43" s="1"/>
  <c r="M20" i="43" s="1"/>
  <c r="J18" i="43"/>
  <c r="K18" i="43" s="1"/>
  <c r="I19" i="43" s="1"/>
  <c r="M24" i="42"/>
  <c r="N24" i="42" s="1"/>
  <c r="L25" i="42" s="1"/>
  <c r="M25" i="42" s="1"/>
  <c r="N25" i="42" s="1"/>
  <c r="L26" i="42" s="1"/>
  <c r="M26" i="42" s="1"/>
  <c r="N26" i="42" s="1"/>
  <c r="L27" i="42" s="1"/>
  <c r="M27" i="42" s="1"/>
  <c r="N27" i="42" s="1"/>
  <c r="L28" i="42" s="1"/>
  <c r="E24" i="42"/>
  <c r="F24" i="42" s="1"/>
  <c r="D25" i="42" s="1"/>
  <c r="I22" i="42"/>
  <c r="J22" i="42" s="1"/>
  <c r="H23" i="42" s="1"/>
  <c r="J19" i="43" l="1"/>
  <c r="K19" i="43" s="1"/>
  <c r="I20" i="43" s="1"/>
  <c r="N20" i="43"/>
  <c r="O20" i="43" s="1"/>
  <c r="M21" i="43" s="1"/>
  <c r="F20" i="43"/>
  <c r="G20" i="43" s="1"/>
  <c r="E21" i="43" s="1"/>
  <c r="M28" i="42"/>
  <c r="N28" i="42" s="1"/>
  <c r="L29" i="42" s="1"/>
  <c r="E25" i="42"/>
  <c r="F25" i="42" s="1"/>
  <c r="D26" i="42" s="1"/>
  <c r="I23" i="42"/>
  <c r="J23" i="42" s="1"/>
  <c r="H24" i="42" s="1"/>
  <c r="N21" i="43" l="1"/>
  <c r="O21" i="43" s="1"/>
  <c r="M22" i="43" s="1"/>
  <c r="J20" i="43"/>
  <c r="K20" i="43" s="1"/>
  <c r="I21" i="43" s="1"/>
  <c r="F21" i="43"/>
  <c r="G21" i="43" s="1"/>
  <c r="E22" i="43" s="1"/>
  <c r="M29" i="42"/>
  <c r="N29" i="42" s="1"/>
  <c r="L30" i="42" s="1"/>
  <c r="M30" i="42" s="1"/>
  <c r="N30" i="42" s="1"/>
  <c r="L31" i="42" s="1"/>
  <c r="M31" i="42" s="1"/>
  <c r="I24" i="42"/>
  <c r="J24" i="42" s="1"/>
  <c r="H25" i="42" s="1"/>
  <c r="E26" i="42"/>
  <c r="F26" i="42" s="1"/>
  <c r="D27" i="42" s="1"/>
  <c r="N22" i="43" l="1"/>
  <c r="O22" i="43" s="1"/>
  <c r="M23" i="43" s="1"/>
  <c r="F22" i="43"/>
  <c r="G22" i="43" s="1"/>
  <c r="E23" i="43" s="1"/>
  <c r="J21" i="43"/>
  <c r="K21" i="43" s="1"/>
  <c r="I22" i="43" s="1"/>
  <c r="N31" i="42"/>
  <c r="L32" i="42" s="1"/>
  <c r="M32" i="42" s="1"/>
  <c r="N32" i="42" s="1"/>
  <c r="L33" i="42" s="1"/>
  <c r="I25" i="42"/>
  <c r="J25" i="42" s="1"/>
  <c r="H26" i="42" s="1"/>
  <c r="E27" i="42"/>
  <c r="F27" i="42" s="1"/>
  <c r="D28" i="42" s="1"/>
  <c r="J22" i="43" l="1"/>
  <c r="K22" i="43" s="1"/>
  <c r="I23" i="43" s="1"/>
  <c r="F23" i="43"/>
  <c r="G23" i="43" s="1"/>
  <c r="E24" i="43" s="1"/>
  <c r="N23" i="43"/>
  <c r="O23" i="43" s="1"/>
  <c r="M24" i="43" s="1"/>
  <c r="M33" i="42"/>
  <c r="N33" i="42" s="1"/>
  <c r="L34" i="42" s="1"/>
  <c r="E28" i="42"/>
  <c r="F28" i="42" s="1"/>
  <c r="D29" i="42" s="1"/>
  <c r="I26" i="42"/>
  <c r="J26" i="42" s="1"/>
  <c r="H27" i="42" s="1"/>
  <c r="F24" i="43" l="1"/>
  <c r="G24" i="43" s="1"/>
  <c r="E25" i="43" s="1"/>
  <c r="J23" i="43"/>
  <c r="K23" i="43" s="1"/>
  <c r="I24" i="43" s="1"/>
  <c r="N24" i="43"/>
  <c r="O24" i="43" s="1"/>
  <c r="M25" i="43" s="1"/>
  <c r="M34" i="42"/>
  <c r="N34" i="42" s="1"/>
  <c r="L35" i="42" s="1"/>
  <c r="I27" i="42"/>
  <c r="J27" i="42" s="1"/>
  <c r="H28" i="42" s="1"/>
  <c r="E29" i="42"/>
  <c r="F29" i="42" s="1"/>
  <c r="D30" i="42" s="1"/>
  <c r="F25" i="43" l="1"/>
  <c r="G25" i="43" s="1"/>
  <c r="E26" i="43" s="1"/>
  <c r="N25" i="43"/>
  <c r="O25" i="43" s="1"/>
  <c r="M26" i="43" s="1"/>
  <c r="J24" i="43"/>
  <c r="K24" i="43" s="1"/>
  <c r="I25" i="43" s="1"/>
  <c r="M35" i="42"/>
  <c r="N35" i="42" s="1"/>
  <c r="L36" i="42" s="1"/>
  <c r="I28" i="42"/>
  <c r="J28" i="42" s="1"/>
  <c r="H29" i="42" s="1"/>
  <c r="E30" i="42"/>
  <c r="F30" i="42" s="1"/>
  <c r="D31" i="42" s="1"/>
  <c r="J25" i="43" l="1"/>
  <c r="K25" i="43" s="1"/>
  <c r="I26" i="43" s="1"/>
  <c r="N26" i="43"/>
  <c r="O26" i="43" s="1"/>
  <c r="M27" i="43" s="1"/>
  <c r="F26" i="43"/>
  <c r="G26" i="43" s="1"/>
  <c r="E27" i="43" s="1"/>
  <c r="M36" i="42"/>
  <c r="N36" i="42" s="1"/>
  <c r="L37" i="42" s="1"/>
  <c r="E31" i="42"/>
  <c r="F31" i="42" s="1"/>
  <c r="D32" i="42" s="1"/>
  <c r="I29" i="42"/>
  <c r="J29" i="42" s="1"/>
  <c r="H30" i="42" s="1"/>
  <c r="N27" i="43" l="1"/>
  <c r="O27" i="43" s="1"/>
  <c r="M28" i="43" s="1"/>
  <c r="J26" i="43"/>
  <c r="K26" i="43" s="1"/>
  <c r="I27" i="43" s="1"/>
  <c r="F27" i="43"/>
  <c r="G27" i="43" s="1"/>
  <c r="E28" i="43" s="1"/>
  <c r="M37" i="42"/>
  <c r="N37" i="42" s="1"/>
  <c r="L38" i="42" s="1"/>
  <c r="E32" i="42"/>
  <c r="F32" i="42" s="1"/>
  <c r="D33" i="42" s="1"/>
  <c r="I30" i="42"/>
  <c r="J30" i="42" s="1"/>
  <c r="H31" i="42" s="1"/>
  <c r="F28" i="43" l="1"/>
  <c r="G28" i="43" s="1"/>
  <c r="E29" i="43" s="1"/>
  <c r="N28" i="43"/>
  <c r="O28" i="43" s="1"/>
  <c r="M29" i="43" s="1"/>
  <c r="J27" i="43"/>
  <c r="K27" i="43" s="1"/>
  <c r="I28" i="43" s="1"/>
  <c r="M38" i="42"/>
  <c r="N38" i="42" s="1"/>
  <c r="L39" i="42" s="1"/>
  <c r="E33" i="42"/>
  <c r="F33" i="42" s="1"/>
  <c r="D34" i="42" s="1"/>
  <c r="I31" i="42"/>
  <c r="J31" i="42" s="1"/>
  <c r="H32" i="42" s="1"/>
  <c r="J28" i="43" l="1"/>
  <c r="K28" i="43" s="1"/>
  <c r="I29" i="43" s="1"/>
  <c r="N29" i="43"/>
  <c r="O29" i="43" s="1"/>
  <c r="M30" i="43" s="1"/>
  <c r="F29" i="43"/>
  <c r="G29" i="43" s="1"/>
  <c r="E30" i="43" s="1"/>
  <c r="M39" i="42"/>
  <c r="N39" i="42" s="1"/>
  <c r="L40" i="42" s="1"/>
  <c r="E34" i="42"/>
  <c r="F34" i="42" s="1"/>
  <c r="D35" i="42" s="1"/>
  <c r="I32" i="42"/>
  <c r="J32" i="42" s="1"/>
  <c r="H33" i="42" s="1"/>
  <c r="N30" i="43" l="1"/>
  <c r="O30" i="43" s="1"/>
  <c r="M31" i="43" s="1"/>
  <c r="J29" i="43"/>
  <c r="K29" i="43" s="1"/>
  <c r="I30" i="43" s="1"/>
  <c r="F30" i="43"/>
  <c r="G30" i="43" s="1"/>
  <c r="E31" i="43" s="1"/>
  <c r="M40" i="42"/>
  <c r="N40" i="42" s="1"/>
  <c r="L41" i="42" s="1"/>
  <c r="I33" i="42"/>
  <c r="J33" i="42" s="1"/>
  <c r="H34" i="42" s="1"/>
  <c r="E35" i="42"/>
  <c r="F35" i="42" s="1"/>
  <c r="D36" i="42" s="1"/>
  <c r="F31" i="43" l="1"/>
  <c r="G31" i="43" s="1"/>
  <c r="E32" i="43" s="1"/>
  <c r="N31" i="43"/>
  <c r="O31" i="43" s="1"/>
  <c r="M32" i="43" s="1"/>
  <c r="J30" i="43"/>
  <c r="K30" i="43" s="1"/>
  <c r="I31" i="43" s="1"/>
  <c r="M41" i="42"/>
  <c r="N41" i="42" s="1"/>
  <c r="L42" i="42" s="1"/>
  <c r="I34" i="42"/>
  <c r="J34" i="42" s="1"/>
  <c r="H35" i="42" s="1"/>
  <c r="E36" i="42"/>
  <c r="F36" i="42" s="1"/>
  <c r="D37" i="42" s="1"/>
  <c r="J31" i="43" l="1"/>
  <c r="K31" i="43" s="1"/>
  <c r="I32" i="43" s="1"/>
  <c r="N32" i="43"/>
  <c r="O32" i="43" s="1"/>
  <c r="M33" i="43" s="1"/>
  <c r="F32" i="43"/>
  <c r="G32" i="43" s="1"/>
  <c r="E33" i="43" s="1"/>
  <c r="M42" i="42"/>
  <c r="N42" i="42" s="1"/>
  <c r="L43" i="42" s="1"/>
  <c r="I35" i="42"/>
  <c r="J35" i="42" s="1"/>
  <c r="H36" i="42" s="1"/>
  <c r="E37" i="42"/>
  <c r="F37" i="42" s="1"/>
  <c r="D38" i="42" s="1"/>
  <c r="J32" i="43" l="1"/>
  <c r="K32" i="43" s="1"/>
  <c r="I33" i="43" s="1"/>
  <c r="N33" i="43"/>
  <c r="O33" i="43" s="1"/>
  <c r="M34" i="43" s="1"/>
  <c r="F33" i="43"/>
  <c r="G33" i="43" s="1"/>
  <c r="E34" i="43" s="1"/>
  <c r="M43" i="42"/>
  <c r="N43" i="42" s="1"/>
  <c r="L44" i="42" s="1"/>
  <c r="E38" i="42"/>
  <c r="F38" i="42" s="1"/>
  <c r="D39" i="42" s="1"/>
  <c r="I36" i="42"/>
  <c r="J36" i="42" s="1"/>
  <c r="H37" i="42" s="1"/>
  <c r="N34" i="43" l="1"/>
  <c r="O34" i="43" s="1"/>
  <c r="M35" i="43" s="1"/>
  <c r="J33" i="43"/>
  <c r="K33" i="43" s="1"/>
  <c r="I34" i="43" s="1"/>
  <c r="F34" i="43"/>
  <c r="G34" i="43" s="1"/>
  <c r="E35" i="43" s="1"/>
  <c r="M44" i="42"/>
  <c r="N44" i="42" s="1"/>
  <c r="L45" i="42" s="1"/>
  <c r="I37" i="42"/>
  <c r="J37" i="42" s="1"/>
  <c r="H38" i="42" s="1"/>
  <c r="E39" i="42"/>
  <c r="F39" i="42" s="1"/>
  <c r="D40" i="42" s="1"/>
  <c r="J34" i="43" l="1"/>
  <c r="K34" i="43" s="1"/>
  <c r="I35" i="43" s="1"/>
  <c r="F35" i="43"/>
  <c r="G35" i="43" s="1"/>
  <c r="E36" i="43" s="1"/>
  <c r="N35" i="43"/>
  <c r="O35" i="43" s="1"/>
  <c r="M36" i="43" s="1"/>
  <c r="M45" i="42"/>
  <c r="N45" i="42" s="1"/>
  <c r="L46" i="42" s="1"/>
  <c r="I38" i="42"/>
  <c r="J38" i="42" s="1"/>
  <c r="H39" i="42" s="1"/>
  <c r="E40" i="42"/>
  <c r="F40" i="42" s="1"/>
  <c r="D41" i="42" s="1"/>
  <c r="F36" i="43" l="1"/>
  <c r="G36" i="43" s="1"/>
  <c r="E37" i="43" s="1"/>
  <c r="J35" i="43"/>
  <c r="K35" i="43" s="1"/>
  <c r="I36" i="43" s="1"/>
  <c r="N36" i="43"/>
  <c r="O36" i="43" s="1"/>
  <c r="M37" i="43" s="1"/>
  <c r="M46" i="42"/>
  <c r="N46" i="42" s="1"/>
  <c r="L47" i="42" s="1"/>
  <c r="I39" i="42"/>
  <c r="J39" i="42" s="1"/>
  <c r="H40" i="42" s="1"/>
  <c r="E41" i="42"/>
  <c r="F41" i="42" s="1"/>
  <c r="D42" i="42" s="1"/>
  <c r="F37" i="43" l="1"/>
  <c r="G37" i="43" s="1"/>
  <c r="E38" i="43" s="1"/>
  <c r="J36" i="43"/>
  <c r="K36" i="43" s="1"/>
  <c r="I37" i="43" s="1"/>
  <c r="N37" i="43"/>
  <c r="O37" i="43" s="1"/>
  <c r="M38" i="43" s="1"/>
  <c r="M47" i="42"/>
  <c r="N47" i="42" s="1"/>
  <c r="L48" i="42" s="1"/>
  <c r="E42" i="42"/>
  <c r="F42" i="42" s="1"/>
  <c r="D43" i="42" s="1"/>
  <c r="I40" i="42"/>
  <c r="J40" i="42" s="1"/>
  <c r="H41" i="42" s="1"/>
  <c r="N38" i="43" l="1"/>
  <c r="O38" i="43" s="1"/>
  <c r="M39" i="43" s="1"/>
  <c r="J37" i="43"/>
  <c r="K37" i="43" s="1"/>
  <c r="I38" i="43" s="1"/>
  <c r="F38" i="43"/>
  <c r="G38" i="43" s="1"/>
  <c r="E39" i="43" s="1"/>
  <c r="M48" i="42"/>
  <c r="N48" i="42" s="1"/>
  <c r="L49" i="42" s="1"/>
  <c r="E43" i="42"/>
  <c r="F43" i="42" s="1"/>
  <c r="D44" i="42" s="1"/>
  <c r="I41" i="42"/>
  <c r="J41" i="42" s="1"/>
  <c r="H42" i="42" s="1"/>
  <c r="J38" i="43" l="1"/>
  <c r="K38" i="43" s="1"/>
  <c r="I39" i="43" s="1"/>
  <c r="N39" i="43"/>
  <c r="O39" i="43" s="1"/>
  <c r="M40" i="43" s="1"/>
  <c r="F39" i="43"/>
  <c r="G39" i="43" s="1"/>
  <c r="E40" i="43" s="1"/>
  <c r="M49" i="42"/>
  <c r="N49" i="42" s="1"/>
  <c r="L50" i="42" s="1"/>
  <c r="E44" i="42"/>
  <c r="F44" i="42" s="1"/>
  <c r="D45" i="42" s="1"/>
  <c r="I42" i="42"/>
  <c r="J42" i="42" s="1"/>
  <c r="H43" i="42" s="1"/>
  <c r="F40" i="43" l="1"/>
  <c r="G40" i="43" s="1"/>
  <c r="E41" i="43" s="1"/>
  <c r="N40" i="43"/>
  <c r="O40" i="43" s="1"/>
  <c r="M41" i="43" s="1"/>
  <c r="J39" i="43"/>
  <c r="K39" i="43" s="1"/>
  <c r="I40" i="43" s="1"/>
  <c r="M50" i="42"/>
  <c r="N50" i="42" s="1"/>
  <c r="L51" i="42" s="1"/>
  <c r="E45" i="42"/>
  <c r="F45" i="42" s="1"/>
  <c r="D46" i="42" s="1"/>
  <c r="I43" i="42"/>
  <c r="J43" i="42" s="1"/>
  <c r="H44" i="42" s="1"/>
  <c r="J40" i="43" l="1"/>
  <c r="K40" i="43" s="1"/>
  <c r="I41" i="43" s="1"/>
  <c r="N41" i="43"/>
  <c r="F41" i="43"/>
  <c r="G41" i="43" s="1"/>
  <c r="M51" i="42"/>
  <c r="N51" i="42" s="1"/>
  <c r="L52" i="42" s="1"/>
  <c r="E46" i="42"/>
  <c r="F46" i="42" s="1"/>
  <c r="D47" i="42" s="1"/>
  <c r="I44" i="42"/>
  <c r="J44" i="42" s="1"/>
  <c r="H45" i="42" s="1"/>
  <c r="O41" i="43" l="1"/>
  <c r="N42" i="43"/>
  <c r="J41" i="43"/>
  <c r="M52" i="42"/>
  <c r="N52" i="42" s="1"/>
  <c r="L53" i="42" s="1"/>
  <c r="I45" i="42"/>
  <c r="J45" i="42" s="1"/>
  <c r="H46" i="42" s="1"/>
  <c r="E47" i="42"/>
  <c r="F47" i="42" s="1"/>
  <c r="D48" i="42" s="1"/>
  <c r="K41" i="43" l="1"/>
  <c r="J42" i="43"/>
  <c r="M53" i="42"/>
  <c r="N53" i="42" s="1"/>
  <c r="L54" i="42" s="1"/>
  <c r="I46" i="42"/>
  <c r="J46" i="42" s="1"/>
  <c r="H47" i="42" s="1"/>
  <c r="E48" i="42"/>
  <c r="F48" i="42" s="1"/>
  <c r="D49" i="42" s="1"/>
  <c r="M54" i="42" l="1"/>
  <c r="N54" i="42" s="1"/>
  <c r="L55" i="42" s="1"/>
  <c r="E49" i="42"/>
  <c r="F49" i="42" s="1"/>
  <c r="D50" i="42" s="1"/>
  <c r="I47" i="42"/>
  <c r="J47" i="42" s="1"/>
  <c r="H48" i="42" s="1"/>
  <c r="M55" i="42" l="1"/>
  <c r="N55" i="42" s="1"/>
  <c r="L56" i="42" s="1"/>
  <c r="E50" i="42"/>
  <c r="F50" i="42" s="1"/>
  <c r="D51" i="42" s="1"/>
  <c r="I48" i="42"/>
  <c r="J48" i="42" s="1"/>
  <c r="H49" i="42" s="1"/>
  <c r="M56" i="42" l="1"/>
  <c r="N56" i="42" s="1"/>
  <c r="L57" i="42" s="1"/>
  <c r="I49" i="42"/>
  <c r="J49" i="42" s="1"/>
  <c r="H50" i="42" s="1"/>
  <c r="E51" i="42"/>
  <c r="F51" i="42" s="1"/>
  <c r="D52" i="42" s="1"/>
  <c r="M57" i="42" l="1"/>
  <c r="N57" i="42" s="1"/>
  <c r="L58" i="42" s="1"/>
  <c r="E52" i="42"/>
  <c r="F52" i="42" s="1"/>
  <c r="D53" i="42" s="1"/>
  <c r="I50" i="42"/>
  <c r="J50" i="42" s="1"/>
  <c r="H51" i="42" s="1"/>
  <c r="M58" i="42" l="1"/>
  <c r="N58" i="42" s="1"/>
  <c r="L59" i="42" s="1"/>
  <c r="I51" i="42"/>
  <c r="J51" i="42" s="1"/>
  <c r="H52" i="42" s="1"/>
  <c r="E53" i="42"/>
  <c r="F53" i="42" s="1"/>
  <c r="D54" i="42" s="1"/>
  <c r="M59" i="42" l="1"/>
  <c r="N59" i="42" s="1"/>
  <c r="L60" i="42" s="1"/>
  <c r="E54" i="42"/>
  <c r="F54" i="42" s="1"/>
  <c r="D55" i="42" s="1"/>
  <c r="I52" i="42"/>
  <c r="J52" i="42" s="1"/>
  <c r="H53" i="42" s="1"/>
  <c r="M60" i="42" l="1"/>
  <c r="N60" i="42" s="1"/>
  <c r="L61" i="42" s="1"/>
  <c r="I53" i="42"/>
  <c r="J53" i="42" s="1"/>
  <c r="H54" i="42" s="1"/>
  <c r="E55" i="42"/>
  <c r="F55" i="42" s="1"/>
  <c r="D56" i="42" s="1"/>
  <c r="M61" i="42" l="1"/>
  <c r="N61" i="42" s="1"/>
  <c r="L62" i="42" s="1"/>
  <c r="E56" i="42"/>
  <c r="F56" i="42" s="1"/>
  <c r="D57" i="42" s="1"/>
  <c r="I54" i="42"/>
  <c r="J54" i="42" s="1"/>
  <c r="H55" i="42" s="1"/>
  <c r="M62" i="42" l="1"/>
  <c r="N62" i="42" s="1"/>
  <c r="L63" i="42" s="1"/>
  <c r="E57" i="42"/>
  <c r="F57" i="42" s="1"/>
  <c r="D58" i="42" s="1"/>
  <c r="I55" i="42"/>
  <c r="J55" i="42" s="1"/>
  <c r="H56" i="42" s="1"/>
  <c r="M63" i="42" l="1"/>
  <c r="N63" i="42" s="1"/>
  <c r="L64" i="42" s="1"/>
  <c r="I56" i="42"/>
  <c r="J56" i="42" s="1"/>
  <c r="H57" i="42" s="1"/>
  <c r="E58" i="42"/>
  <c r="F58" i="42" s="1"/>
  <c r="D59" i="42" s="1"/>
  <c r="M64" i="42" l="1"/>
  <c r="N64" i="42" s="1"/>
  <c r="L65" i="42" s="1"/>
  <c r="I57" i="42"/>
  <c r="J57" i="42" s="1"/>
  <c r="H58" i="42" s="1"/>
  <c r="E59" i="42"/>
  <c r="F59" i="42" s="1"/>
  <c r="D60" i="42" s="1"/>
  <c r="M65" i="42" l="1"/>
  <c r="N65" i="42" s="1"/>
  <c r="L66" i="42" s="1"/>
  <c r="E60" i="42"/>
  <c r="F60" i="42" s="1"/>
  <c r="D61" i="42" s="1"/>
  <c r="I58" i="42"/>
  <c r="J58" i="42" s="1"/>
  <c r="H59" i="42" s="1"/>
  <c r="M66" i="42" l="1"/>
  <c r="N66" i="42" s="1"/>
  <c r="L67" i="42" s="1"/>
  <c r="E61" i="42"/>
  <c r="F61" i="42" s="1"/>
  <c r="D62" i="42" s="1"/>
  <c r="I59" i="42"/>
  <c r="J59" i="42" s="1"/>
  <c r="H60" i="42" s="1"/>
  <c r="M67" i="42" l="1"/>
  <c r="N67" i="42" s="1"/>
  <c r="L68" i="42" s="1"/>
  <c r="I60" i="42"/>
  <c r="J60" i="42" s="1"/>
  <c r="H61" i="42" s="1"/>
  <c r="E62" i="42"/>
  <c r="F62" i="42" s="1"/>
  <c r="D63" i="42" s="1"/>
  <c r="M68" i="42" l="1"/>
  <c r="N68" i="42" s="1"/>
  <c r="L69" i="42" s="1"/>
  <c r="E63" i="42"/>
  <c r="F63" i="42" s="1"/>
  <c r="D64" i="42" s="1"/>
  <c r="I61" i="42"/>
  <c r="J61" i="42" s="1"/>
  <c r="H62" i="42" s="1"/>
  <c r="M69" i="42" l="1"/>
  <c r="N69" i="42" s="1"/>
  <c r="L70" i="42" s="1"/>
  <c r="I62" i="42"/>
  <c r="J62" i="42" s="1"/>
  <c r="H63" i="42" s="1"/>
  <c r="E64" i="42"/>
  <c r="F64" i="42" s="1"/>
  <c r="D65" i="42" s="1"/>
  <c r="M70" i="42" l="1"/>
  <c r="N70" i="42" s="1"/>
  <c r="L71" i="42" s="1"/>
  <c r="E65" i="42"/>
  <c r="F65" i="42" s="1"/>
  <c r="D66" i="42" s="1"/>
  <c r="I63" i="42"/>
  <c r="J63" i="42" s="1"/>
  <c r="H64" i="42" s="1"/>
  <c r="M71" i="42" l="1"/>
  <c r="M72" i="42" s="1"/>
  <c r="E66" i="42"/>
  <c r="F66" i="42" s="1"/>
  <c r="D67" i="42" s="1"/>
  <c r="I64" i="42"/>
  <c r="J64" i="42" s="1"/>
  <c r="H65" i="42" s="1"/>
  <c r="N71" i="42" l="1"/>
  <c r="I65" i="42"/>
  <c r="J65" i="42" s="1"/>
  <c r="H66" i="42" s="1"/>
  <c r="E67" i="42"/>
  <c r="F67" i="42" s="1"/>
  <c r="D68" i="42" s="1"/>
  <c r="E68" i="42" l="1"/>
  <c r="F68" i="42" s="1"/>
  <c r="D69" i="42" s="1"/>
  <c r="I66" i="42"/>
  <c r="J66" i="42" s="1"/>
  <c r="H67" i="42" s="1"/>
  <c r="E69" i="42" l="1"/>
  <c r="F69" i="42" s="1"/>
  <c r="D70" i="42" s="1"/>
  <c r="I67" i="42"/>
  <c r="J67" i="42" s="1"/>
  <c r="H68" i="42" s="1"/>
  <c r="E70" i="42" l="1"/>
  <c r="F70" i="42" s="1"/>
  <c r="D71" i="42" s="1"/>
  <c r="I68" i="42"/>
  <c r="J68" i="42" s="1"/>
  <c r="H69" i="42" s="1"/>
  <c r="I69" i="42" l="1"/>
  <c r="J69" i="42" s="1"/>
  <c r="H70" i="42" s="1"/>
  <c r="E71" i="42"/>
  <c r="F71" i="42" s="1"/>
  <c r="I70" i="42" l="1"/>
  <c r="J70" i="42" s="1"/>
  <c r="H71" i="42" s="1"/>
  <c r="I71" i="42" l="1"/>
  <c r="J71" i="42" s="1"/>
  <c r="I72" i="42" l="1"/>
  <c r="F42" i="43" l="1"/>
  <c r="E72" i="42"/>
</calcChain>
</file>

<file path=xl/sharedStrings.xml><?xml version="1.0" encoding="utf-8"?>
<sst xmlns="http://schemas.openxmlformats.org/spreadsheetml/2006/main" count="162" uniqueCount="88">
  <si>
    <t>期間（年）</t>
    <rPh sb="0" eb="2">
      <t>キカン</t>
    </rPh>
    <rPh sb="3" eb="4">
      <t>ネン</t>
    </rPh>
    <phoneticPr fontId="6"/>
  </si>
  <si>
    <t>1年目</t>
    <rPh sb="1" eb="2">
      <t>ネン</t>
    </rPh>
    <rPh sb="2" eb="3">
      <t>メ</t>
    </rPh>
    <phoneticPr fontId="6"/>
  </si>
  <si>
    <t>2年目</t>
    <rPh sb="1" eb="2">
      <t>ネン</t>
    </rPh>
    <rPh sb="2" eb="3">
      <t>メ</t>
    </rPh>
    <phoneticPr fontId="6"/>
  </si>
  <si>
    <t>3年目</t>
    <rPh sb="1" eb="2">
      <t>ネン</t>
    </rPh>
    <rPh sb="2" eb="3">
      <t>メ</t>
    </rPh>
    <phoneticPr fontId="6"/>
  </si>
  <si>
    <t>4年目</t>
    <rPh sb="1" eb="2">
      <t>ネン</t>
    </rPh>
    <rPh sb="2" eb="3">
      <t>メ</t>
    </rPh>
    <phoneticPr fontId="6"/>
  </si>
  <si>
    <t>5年目</t>
    <rPh sb="1" eb="2">
      <t>ネン</t>
    </rPh>
    <rPh sb="2" eb="3">
      <t>メ</t>
    </rPh>
    <phoneticPr fontId="6"/>
  </si>
  <si>
    <t>6年目</t>
    <rPh sb="1" eb="2">
      <t>ネン</t>
    </rPh>
    <rPh sb="2" eb="3">
      <t>メ</t>
    </rPh>
    <phoneticPr fontId="6"/>
  </si>
  <si>
    <t>7年目</t>
    <rPh sb="1" eb="2">
      <t>ネン</t>
    </rPh>
    <rPh sb="2" eb="3">
      <t>メ</t>
    </rPh>
    <phoneticPr fontId="6"/>
  </si>
  <si>
    <t>8年目</t>
    <rPh sb="1" eb="2">
      <t>ネン</t>
    </rPh>
    <rPh sb="2" eb="3">
      <t>メ</t>
    </rPh>
    <phoneticPr fontId="6"/>
  </si>
  <si>
    <t>9年目</t>
    <rPh sb="1" eb="2">
      <t>ネン</t>
    </rPh>
    <rPh sb="2" eb="3">
      <t>メ</t>
    </rPh>
    <phoneticPr fontId="6"/>
  </si>
  <si>
    <t>10年目</t>
    <rPh sb="2" eb="3">
      <t>ネン</t>
    </rPh>
    <rPh sb="3" eb="4">
      <t>メ</t>
    </rPh>
    <phoneticPr fontId="6"/>
  </si>
  <si>
    <t>11年目</t>
    <rPh sb="2" eb="3">
      <t>ネン</t>
    </rPh>
    <rPh sb="3" eb="4">
      <t>メ</t>
    </rPh>
    <phoneticPr fontId="6"/>
  </si>
  <si>
    <t>12年目</t>
    <rPh sb="2" eb="3">
      <t>ネン</t>
    </rPh>
    <rPh sb="3" eb="4">
      <t>メ</t>
    </rPh>
    <phoneticPr fontId="6"/>
  </si>
  <si>
    <t>13年目</t>
    <rPh sb="2" eb="3">
      <t>ネン</t>
    </rPh>
    <rPh sb="3" eb="4">
      <t>メ</t>
    </rPh>
    <phoneticPr fontId="6"/>
  </si>
  <si>
    <t>14年目</t>
    <rPh sb="2" eb="3">
      <t>ネン</t>
    </rPh>
    <rPh sb="3" eb="4">
      <t>メ</t>
    </rPh>
    <phoneticPr fontId="6"/>
  </si>
  <si>
    <t>15年目</t>
    <rPh sb="2" eb="3">
      <t>ネン</t>
    </rPh>
    <rPh sb="3" eb="4">
      <t>メ</t>
    </rPh>
    <phoneticPr fontId="6"/>
  </si>
  <si>
    <t>16年目</t>
    <rPh sb="2" eb="3">
      <t>ネン</t>
    </rPh>
    <rPh sb="3" eb="4">
      <t>メ</t>
    </rPh>
    <phoneticPr fontId="6"/>
  </si>
  <si>
    <t>17年目</t>
    <rPh sb="2" eb="3">
      <t>ネン</t>
    </rPh>
    <rPh sb="3" eb="4">
      <t>メ</t>
    </rPh>
    <phoneticPr fontId="6"/>
  </si>
  <si>
    <t>18年目</t>
    <rPh sb="2" eb="3">
      <t>ネン</t>
    </rPh>
    <rPh sb="3" eb="4">
      <t>メ</t>
    </rPh>
    <phoneticPr fontId="6"/>
  </si>
  <si>
    <t>19年目</t>
    <rPh sb="2" eb="3">
      <t>ネン</t>
    </rPh>
    <rPh sb="3" eb="4">
      <t>メ</t>
    </rPh>
    <phoneticPr fontId="6"/>
  </si>
  <si>
    <t>20年目</t>
    <rPh sb="2" eb="3">
      <t>ネン</t>
    </rPh>
    <rPh sb="3" eb="4">
      <t>メ</t>
    </rPh>
    <phoneticPr fontId="6"/>
  </si>
  <si>
    <t>21年目</t>
    <rPh sb="2" eb="3">
      <t>ネン</t>
    </rPh>
    <rPh sb="3" eb="4">
      <t>メ</t>
    </rPh>
    <phoneticPr fontId="6"/>
  </si>
  <si>
    <t>22年目</t>
    <rPh sb="2" eb="3">
      <t>ネン</t>
    </rPh>
    <rPh sb="3" eb="4">
      <t>メ</t>
    </rPh>
    <phoneticPr fontId="6"/>
  </si>
  <si>
    <t>23年目</t>
    <rPh sb="2" eb="3">
      <t>ネン</t>
    </rPh>
    <rPh sb="3" eb="4">
      <t>メ</t>
    </rPh>
    <phoneticPr fontId="6"/>
  </si>
  <si>
    <t>24年目</t>
    <rPh sb="2" eb="3">
      <t>ネン</t>
    </rPh>
    <rPh sb="3" eb="4">
      <t>メ</t>
    </rPh>
    <phoneticPr fontId="6"/>
  </si>
  <si>
    <t>25年目</t>
    <rPh sb="2" eb="3">
      <t>ネン</t>
    </rPh>
    <rPh sb="3" eb="4">
      <t>メ</t>
    </rPh>
    <phoneticPr fontId="6"/>
  </si>
  <si>
    <t>26年目</t>
    <rPh sb="2" eb="3">
      <t>ネン</t>
    </rPh>
    <rPh sb="3" eb="4">
      <t>メ</t>
    </rPh>
    <phoneticPr fontId="6"/>
  </si>
  <si>
    <t>27年目</t>
    <rPh sb="2" eb="3">
      <t>ネン</t>
    </rPh>
    <rPh sb="3" eb="4">
      <t>メ</t>
    </rPh>
    <phoneticPr fontId="6"/>
  </si>
  <si>
    <t>28年目</t>
    <rPh sb="2" eb="3">
      <t>ネン</t>
    </rPh>
    <rPh sb="3" eb="4">
      <t>メ</t>
    </rPh>
    <phoneticPr fontId="6"/>
  </si>
  <si>
    <t>29年目</t>
    <rPh sb="2" eb="3">
      <t>ネン</t>
    </rPh>
    <rPh sb="3" eb="4">
      <t>メ</t>
    </rPh>
    <phoneticPr fontId="6"/>
  </si>
  <si>
    <t>30年目</t>
    <rPh sb="2" eb="3">
      <t>ネン</t>
    </rPh>
    <rPh sb="3" eb="4">
      <t>メ</t>
    </rPh>
    <phoneticPr fontId="6"/>
  </si>
  <si>
    <t>31年目</t>
    <rPh sb="2" eb="3">
      <t>ネン</t>
    </rPh>
    <rPh sb="3" eb="4">
      <t>メ</t>
    </rPh>
    <phoneticPr fontId="6"/>
  </si>
  <si>
    <t>32年目</t>
    <rPh sb="2" eb="3">
      <t>ネン</t>
    </rPh>
    <rPh sb="3" eb="4">
      <t>メ</t>
    </rPh>
    <phoneticPr fontId="6"/>
  </si>
  <si>
    <t>33年目</t>
    <rPh sb="2" eb="3">
      <t>ネン</t>
    </rPh>
    <rPh sb="3" eb="4">
      <t>メ</t>
    </rPh>
    <phoneticPr fontId="6"/>
  </si>
  <si>
    <t>34年目</t>
    <rPh sb="2" eb="3">
      <t>ネン</t>
    </rPh>
    <rPh sb="3" eb="4">
      <t>メ</t>
    </rPh>
    <phoneticPr fontId="6"/>
  </si>
  <si>
    <t>35年目</t>
    <rPh sb="2" eb="3">
      <t>ネン</t>
    </rPh>
    <rPh sb="3" eb="4">
      <t>メ</t>
    </rPh>
    <phoneticPr fontId="6"/>
  </si>
  <si>
    <t>36年目</t>
    <rPh sb="2" eb="3">
      <t>ネン</t>
    </rPh>
    <rPh sb="3" eb="4">
      <t>メ</t>
    </rPh>
    <phoneticPr fontId="6"/>
  </si>
  <si>
    <t>37年目</t>
    <rPh sb="2" eb="3">
      <t>ネン</t>
    </rPh>
    <rPh sb="3" eb="4">
      <t>メ</t>
    </rPh>
    <phoneticPr fontId="6"/>
  </si>
  <si>
    <t>38年目</t>
    <rPh sb="2" eb="3">
      <t>ネン</t>
    </rPh>
    <rPh sb="3" eb="4">
      <t>メ</t>
    </rPh>
    <phoneticPr fontId="6"/>
  </si>
  <si>
    <t>39年目</t>
    <rPh sb="2" eb="3">
      <t>ネン</t>
    </rPh>
    <rPh sb="3" eb="4">
      <t>メ</t>
    </rPh>
    <phoneticPr fontId="6"/>
  </si>
  <si>
    <t>40年目</t>
    <rPh sb="2" eb="3">
      <t>ネン</t>
    </rPh>
    <rPh sb="3" eb="4">
      <t>メ</t>
    </rPh>
    <phoneticPr fontId="6"/>
  </si>
  <si>
    <t xml:space="preserve"> 初期入金額入力してください</t>
    <phoneticPr fontId="5"/>
  </si>
  <si>
    <t xml:space="preserve"> 毎月の拠出額を入力してください</t>
    <rPh sb="1" eb="3">
      <t>マイツキ</t>
    </rPh>
    <rPh sb="4" eb="6">
      <t>キョシュツ</t>
    </rPh>
    <rPh sb="6" eb="7">
      <t>ガク</t>
    </rPh>
    <rPh sb="8" eb="10">
      <t>ニュウリョク</t>
    </rPh>
    <phoneticPr fontId="6"/>
  </si>
  <si>
    <t>41年目</t>
    <rPh sb="2" eb="3">
      <t>ネン</t>
    </rPh>
    <rPh sb="3" eb="4">
      <t>メ</t>
    </rPh>
    <phoneticPr fontId="6"/>
  </si>
  <si>
    <t>42年目</t>
    <rPh sb="2" eb="3">
      <t>ネン</t>
    </rPh>
    <rPh sb="3" eb="4">
      <t>メ</t>
    </rPh>
    <phoneticPr fontId="6"/>
  </si>
  <si>
    <t>43年目</t>
    <rPh sb="2" eb="3">
      <t>ネン</t>
    </rPh>
    <rPh sb="3" eb="4">
      <t>メ</t>
    </rPh>
    <phoneticPr fontId="6"/>
  </si>
  <si>
    <t>44年目</t>
    <rPh sb="2" eb="3">
      <t>ネン</t>
    </rPh>
    <rPh sb="3" eb="4">
      <t>メ</t>
    </rPh>
    <phoneticPr fontId="6"/>
  </si>
  <si>
    <t>45年目</t>
    <rPh sb="2" eb="3">
      <t>ネン</t>
    </rPh>
    <rPh sb="3" eb="4">
      <t>メ</t>
    </rPh>
    <phoneticPr fontId="6"/>
  </si>
  <si>
    <t>46年目</t>
    <rPh sb="2" eb="3">
      <t>ネン</t>
    </rPh>
    <rPh sb="3" eb="4">
      <t>メ</t>
    </rPh>
    <phoneticPr fontId="6"/>
  </si>
  <si>
    <t>47年目</t>
    <rPh sb="2" eb="3">
      <t>ネン</t>
    </rPh>
    <rPh sb="3" eb="4">
      <t>メ</t>
    </rPh>
    <phoneticPr fontId="6"/>
  </si>
  <si>
    <t>48年目</t>
    <rPh sb="2" eb="3">
      <t>ネン</t>
    </rPh>
    <rPh sb="3" eb="4">
      <t>メ</t>
    </rPh>
    <phoneticPr fontId="6"/>
  </si>
  <si>
    <t>49年目</t>
    <rPh sb="2" eb="3">
      <t>ネン</t>
    </rPh>
    <rPh sb="3" eb="4">
      <t>メ</t>
    </rPh>
    <phoneticPr fontId="6"/>
  </si>
  <si>
    <t>50年目</t>
    <rPh sb="2" eb="3">
      <t>ネン</t>
    </rPh>
    <rPh sb="3" eb="4">
      <t>メ</t>
    </rPh>
    <phoneticPr fontId="6"/>
  </si>
  <si>
    <t>51年目</t>
    <rPh sb="2" eb="3">
      <t>ネン</t>
    </rPh>
    <rPh sb="3" eb="4">
      <t>メ</t>
    </rPh>
    <phoneticPr fontId="6"/>
  </si>
  <si>
    <t>52年目</t>
    <rPh sb="2" eb="3">
      <t>ネン</t>
    </rPh>
    <rPh sb="3" eb="4">
      <t>メ</t>
    </rPh>
    <phoneticPr fontId="6"/>
  </si>
  <si>
    <t>53年目</t>
    <rPh sb="2" eb="3">
      <t>ネン</t>
    </rPh>
    <rPh sb="3" eb="4">
      <t>メ</t>
    </rPh>
    <phoneticPr fontId="6"/>
  </si>
  <si>
    <t>54年目</t>
    <rPh sb="2" eb="3">
      <t>ネン</t>
    </rPh>
    <rPh sb="3" eb="4">
      <t>メ</t>
    </rPh>
    <phoneticPr fontId="6"/>
  </si>
  <si>
    <t>55年目</t>
    <rPh sb="2" eb="3">
      <t>ネン</t>
    </rPh>
    <rPh sb="3" eb="4">
      <t>メ</t>
    </rPh>
    <phoneticPr fontId="6"/>
  </si>
  <si>
    <t>56年目</t>
    <rPh sb="2" eb="3">
      <t>ネン</t>
    </rPh>
    <rPh sb="3" eb="4">
      <t>メ</t>
    </rPh>
    <phoneticPr fontId="6"/>
  </si>
  <si>
    <t>57年目</t>
    <rPh sb="2" eb="3">
      <t>ネン</t>
    </rPh>
    <rPh sb="3" eb="4">
      <t>メ</t>
    </rPh>
    <phoneticPr fontId="6"/>
  </si>
  <si>
    <t>58年目</t>
    <rPh sb="2" eb="3">
      <t>ネン</t>
    </rPh>
    <rPh sb="3" eb="4">
      <t>メ</t>
    </rPh>
    <phoneticPr fontId="6"/>
  </si>
  <si>
    <t>59年目</t>
    <rPh sb="2" eb="3">
      <t>ネン</t>
    </rPh>
    <rPh sb="3" eb="4">
      <t>メ</t>
    </rPh>
    <phoneticPr fontId="6"/>
  </si>
  <si>
    <t>60年目</t>
    <rPh sb="2" eb="3">
      <t>ネン</t>
    </rPh>
    <rPh sb="3" eb="4">
      <t>メ</t>
    </rPh>
    <phoneticPr fontId="6"/>
  </si>
  <si>
    <t>合計額</t>
    <rPh sb="0" eb="2">
      <t>ゴウケイ</t>
    </rPh>
    <rPh sb="2" eb="3">
      <t>ガク</t>
    </rPh>
    <phoneticPr fontId="6"/>
  </si>
  <si>
    <t xml:space="preserve"> 予定の利回りを入力してください</t>
    <rPh sb="1" eb="3">
      <t>ヨテイ</t>
    </rPh>
    <rPh sb="4" eb="6">
      <t>リマワ</t>
    </rPh>
    <rPh sb="8" eb="10">
      <t>ニュウリョク</t>
    </rPh>
    <phoneticPr fontId="6"/>
  </si>
  <si>
    <t>運用額1</t>
    <rPh sb="0" eb="2">
      <t>ウンヨウ</t>
    </rPh>
    <rPh sb="2" eb="3">
      <t>ガク</t>
    </rPh>
    <phoneticPr fontId="6"/>
  </si>
  <si>
    <t>運用額2</t>
    <rPh sb="0" eb="2">
      <t>ウンヨウ</t>
    </rPh>
    <rPh sb="2" eb="3">
      <t>ガク</t>
    </rPh>
    <phoneticPr fontId="6"/>
  </si>
  <si>
    <t>利息1</t>
    <rPh sb="0" eb="2">
      <t>リソク</t>
    </rPh>
    <phoneticPr fontId="6"/>
  </si>
  <si>
    <t>利息2</t>
    <rPh sb="0" eb="2">
      <t>リソク</t>
    </rPh>
    <phoneticPr fontId="6"/>
  </si>
  <si>
    <t>運用総額1</t>
    <rPh sb="0" eb="2">
      <t>ウンヨウ</t>
    </rPh>
    <rPh sb="2" eb="4">
      <t>ソウガク</t>
    </rPh>
    <phoneticPr fontId="6"/>
  </si>
  <si>
    <t>運用総額2</t>
    <rPh sb="0" eb="2">
      <t>ウンヨウ</t>
    </rPh>
    <rPh sb="2" eb="4">
      <t>ソウガク</t>
    </rPh>
    <phoneticPr fontId="6"/>
  </si>
  <si>
    <t>利率1</t>
    <rPh sb="0" eb="2">
      <t>リリツ</t>
    </rPh>
    <phoneticPr fontId="6"/>
  </si>
  <si>
    <t>利率2</t>
    <rPh sb="0" eb="2">
      <t>リリツ</t>
    </rPh>
    <phoneticPr fontId="6"/>
  </si>
  <si>
    <t>複利の計算2</t>
    <rPh sb="0" eb="2">
      <t>フクリ</t>
    </rPh>
    <rPh sb="3" eb="5">
      <t>ケイサン</t>
    </rPh>
    <phoneticPr fontId="6"/>
  </si>
  <si>
    <t>月の拠出額1</t>
    <rPh sb="0" eb="1">
      <t>ツキ</t>
    </rPh>
    <rPh sb="4" eb="5">
      <t>ガク</t>
    </rPh>
    <phoneticPr fontId="6"/>
  </si>
  <si>
    <t>月の拠出額2</t>
    <rPh sb="0" eb="1">
      <t>ツキ</t>
    </rPh>
    <rPh sb="4" eb="5">
      <t>ガク</t>
    </rPh>
    <phoneticPr fontId="6"/>
  </si>
  <si>
    <t>年間拠出額1</t>
    <rPh sb="0" eb="2">
      <t>ネンカン</t>
    </rPh>
    <rPh sb="4" eb="5">
      <t>ガク</t>
    </rPh>
    <phoneticPr fontId="6"/>
  </si>
  <si>
    <t>年間拠出額2</t>
    <rPh sb="0" eb="2">
      <t>ネンカン</t>
    </rPh>
    <rPh sb="4" eb="5">
      <t>ガク</t>
    </rPh>
    <phoneticPr fontId="6"/>
  </si>
  <si>
    <t>初期拠出額</t>
    <rPh sb="0" eb="2">
      <t>ショキ</t>
    </rPh>
    <rPh sb="4" eb="5">
      <t>ガク</t>
    </rPh>
    <phoneticPr fontId="6"/>
  </si>
  <si>
    <t>初期拠出額</t>
    <rPh sb="0" eb="2">
      <t>ショキ</t>
    </rPh>
    <rPh sb="4" eb="5">
      <t>ガク</t>
    </rPh>
    <phoneticPr fontId="5"/>
  </si>
  <si>
    <t>年初に入金した場合の想定で年間の運用総額を表示</t>
    <rPh sb="0" eb="2">
      <t>ネンショ</t>
    </rPh>
    <rPh sb="3" eb="5">
      <t>ニュウキン</t>
    </rPh>
    <rPh sb="7" eb="9">
      <t>バアイ</t>
    </rPh>
    <rPh sb="10" eb="12">
      <t>ソウテイ</t>
    </rPh>
    <rPh sb="13" eb="15">
      <t>ネンカン</t>
    </rPh>
    <rPh sb="16" eb="18">
      <t>ウンヨウ</t>
    </rPh>
    <rPh sb="18" eb="20">
      <t>ソウガク</t>
    </rPh>
    <rPh sb="21" eb="23">
      <t>ヒョウジ</t>
    </rPh>
    <phoneticPr fontId="5"/>
  </si>
  <si>
    <t>年間拠出額3</t>
    <rPh sb="0" eb="2">
      <t>ネンカン</t>
    </rPh>
    <rPh sb="4" eb="5">
      <t>ガク</t>
    </rPh>
    <phoneticPr fontId="6"/>
  </si>
  <si>
    <t>運用額3</t>
    <rPh sb="0" eb="2">
      <t>ウンヨウ</t>
    </rPh>
    <rPh sb="2" eb="3">
      <t>ガク</t>
    </rPh>
    <phoneticPr fontId="6"/>
  </si>
  <si>
    <t>利息3</t>
    <rPh sb="0" eb="2">
      <t>リソク</t>
    </rPh>
    <phoneticPr fontId="6"/>
  </si>
  <si>
    <t>運用総額3</t>
    <rPh sb="0" eb="2">
      <t>ウンヨウ</t>
    </rPh>
    <rPh sb="2" eb="4">
      <t>ソウガク</t>
    </rPh>
    <phoneticPr fontId="6"/>
  </si>
  <si>
    <t>利率3</t>
    <rPh sb="0" eb="2">
      <t>リリツ</t>
    </rPh>
    <phoneticPr fontId="6"/>
  </si>
  <si>
    <t>月の拠出額3</t>
    <rPh sb="0" eb="1">
      <t>ツキ</t>
    </rPh>
    <rPh sb="4" eb="5">
      <t>ガク</t>
    </rPh>
    <phoneticPr fontId="6"/>
  </si>
  <si>
    <t>複利の計算3</t>
    <rPh sb="0" eb="2">
      <t>フクリ</t>
    </rPh>
    <rPh sb="3" eb="5">
      <t>ケイサン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</si>
</sst>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42" formatCode="_ &quot;¥&quot;* #,##0_ ;_ &quot;¥&quot;* \-#,##0_ ;_ &quot;¥&quot;* &quot;-&quot;_ ;_ @_ "/>
    <numFmt numFmtId="41" formatCode="_ * #,##0_ ;_ * \-#,##0_ ;_ * &quot;-&quot;_ ;_ @_ "/>
    <numFmt numFmtId="178" formatCode="#,##0_);[Red]\(#,##0\)"/>
    <numFmt numFmtId="180" formatCode="#,##0&quot;万&quot;&quot;円&quot;"/>
    <numFmt numFmtId="181" formatCode="#,##0.0&quot;万&quot;&quot;円&quot;"/>
  </numFmts>
  <fonts count="2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0"/>
      <name val="Arial"/>
      <family val="2"/>
    </font>
    <font>
      <sz val="11"/>
      <color theme="1"/>
      <name val="ＭＳ Ｐゴシック"/>
      <family val="3"/>
      <charset val="128"/>
      <scheme val="minor"/>
    </font>
    <font>
      <b/>
      <sz val="10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1"/>
      <color theme="3" tint="-0.249977111117893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sz val="9"/>
      <color rgb="FF006100"/>
      <name val="ＭＳ Ｐゴシック"/>
      <family val="3"/>
      <charset val="128"/>
      <scheme val="minor"/>
    </font>
    <font>
      <b/>
      <sz val="9"/>
      <color theme="0"/>
      <name val="ＭＳ Ｐゴシック"/>
      <family val="3"/>
      <charset val="128"/>
      <scheme val="minor"/>
    </font>
    <font>
      <b/>
      <i/>
      <sz val="10"/>
      <color theme="1"/>
      <name val="ＭＳ Ｐゴシック"/>
      <family val="3"/>
      <charset val="128"/>
      <scheme val="minor"/>
    </font>
    <font>
      <b/>
      <sz val="10"/>
      <color rgb="FF006100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17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3" fillId="0" borderId="0"/>
    <xf numFmtId="6" fontId="4" fillId="0" borderId="0" applyFon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" fillId="0" borderId="0">
      <alignment vertical="center"/>
    </xf>
    <xf numFmtId="9" fontId="11" fillId="0" borderId="0" applyFill="0" applyBorder="0" applyAlignment="0" applyProtection="0"/>
    <xf numFmtId="38" fontId="12" fillId="0" borderId="0" applyFont="0" applyFill="0" applyBorder="0" applyAlignment="0" applyProtection="0">
      <alignment vertical="center"/>
    </xf>
    <xf numFmtId="41" fontId="11" fillId="0" borderId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4" fillId="0" borderId="0"/>
    <xf numFmtId="0" fontId="2" fillId="0" borderId="0">
      <alignment vertical="center"/>
    </xf>
    <xf numFmtId="0" fontId="14" fillId="0" borderId="0"/>
    <xf numFmtId="9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" fillId="0" borderId="0" xfId="7">
      <alignment vertical="center"/>
    </xf>
    <xf numFmtId="42" fontId="9" fillId="0" borderId="0" xfId="7" applyNumberFormat="1" applyFont="1">
      <alignment vertical="center"/>
    </xf>
    <xf numFmtId="0" fontId="15" fillId="0" borderId="0" xfId="7" applyFont="1">
      <alignment vertical="center"/>
    </xf>
    <xf numFmtId="0" fontId="16" fillId="0" borderId="0" xfId="7" applyFont="1">
      <alignment vertical="center"/>
    </xf>
    <xf numFmtId="6" fontId="17" fillId="2" borderId="1" xfId="3" applyFont="1" applyFill="1" applyBorder="1">
      <alignment vertical="center"/>
    </xf>
    <xf numFmtId="6" fontId="17" fillId="6" borderId="1" xfId="3" applyFont="1" applyFill="1" applyBorder="1">
      <alignment vertical="center"/>
    </xf>
    <xf numFmtId="6" fontId="17" fillId="7" borderId="1" xfId="3" applyFont="1" applyFill="1" applyBorder="1">
      <alignment vertical="center"/>
    </xf>
    <xf numFmtId="178" fontId="19" fillId="0" borderId="0" xfId="6" applyNumberFormat="1" applyFont="1" applyFill="1" applyBorder="1">
      <alignment vertical="center"/>
    </xf>
    <xf numFmtId="178" fontId="17" fillId="0" borderId="0" xfId="7" applyNumberFormat="1" applyFont="1">
      <alignment vertical="center"/>
    </xf>
    <xf numFmtId="10" fontId="15" fillId="0" borderId="1" xfId="7" applyNumberFormat="1" applyFont="1" applyFill="1" applyBorder="1">
      <alignment vertical="center"/>
    </xf>
    <xf numFmtId="0" fontId="13" fillId="8" borderId="1" xfId="7" applyFont="1" applyFill="1" applyBorder="1">
      <alignment vertical="center"/>
    </xf>
    <xf numFmtId="0" fontId="10" fillId="8" borderId="1" xfId="6" applyFont="1" applyFill="1" applyBorder="1" applyAlignment="1">
      <alignment horizontal="center" vertical="center"/>
    </xf>
    <xf numFmtId="0" fontId="13" fillId="8" borderId="1" xfId="5" applyFont="1" applyFill="1" applyBorder="1" applyAlignment="1">
      <alignment horizontal="center" vertical="center"/>
    </xf>
    <xf numFmtId="180" fontId="15" fillId="0" borderId="1" xfId="7" applyNumberFormat="1" applyFont="1" applyFill="1" applyBorder="1">
      <alignment vertical="center"/>
    </xf>
    <xf numFmtId="180" fontId="15" fillId="5" borderId="1" xfId="7" applyNumberFormat="1" applyFont="1" applyFill="1" applyBorder="1">
      <alignment vertical="center"/>
    </xf>
    <xf numFmtId="180" fontId="17" fillId="2" borderId="1" xfId="3" applyNumberFormat="1" applyFont="1" applyFill="1" applyBorder="1">
      <alignment vertical="center"/>
    </xf>
    <xf numFmtId="180" fontId="18" fillId="2" borderId="1" xfId="3" applyNumberFormat="1" applyFont="1" applyFill="1" applyBorder="1">
      <alignment vertical="center"/>
    </xf>
    <xf numFmtId="180" fontId="17" fillId="6" borderId="1" xfId="3" applyNumberFormat="1" applyFont="1" applyFill="1" applyBorder="1">
      <alignment vertical="center"/>
    </xf>
    <xf numFmtId="180" fontId="18" fillId="6" borderId="1" xfId="3" applyNumberFormat="1" applyFont="1" applyFill="1" applyBorder="1">
      <alignment vertical="center"/>
    </xf>
    <xf numFmtId="180" fontId="17" fillId="7" borderId="1" xfId="3" applyNumberFormat="1" applyFont="1" applyFill="1" applyBorder="1">
      <alignment vertical="center"/>
    </xf>
    <xf numFmtId="180" fontId="18" fillId="7" borderId="1" xfId="3" applyNumberFormat="1" applyFont="1" applyFill="1" applyBorder="1">
      <alignment vertical="center"/>
    </xf>
    <xf numFmtId="180" fontId="20" fillId="2" borderId="1" xfId="3" applyNumberFormat="1" applyFont="1" applyFill="1" applyBorder="1">
      <alignment vertical="center"/>
    </xf>
    <xf numFmtId="181" fontId="15" fillId="2" borderId="1" xfId="3" applyNumberFormat="1" applyFont="1" applyFill="1" applyBorder="1">
      <alignment vertical="center"/>
    </xf>
    <xf numFmtId="181" fontId="21" fillId="2" borderId="1" xfId="3" applyNumberFormat="1" applyFont="1" applyFill="1" applyBorder="1">
      <alignment vertical="center"/>
    </xf>
    <xf numFmtId="181" fontId="15" fillId="6" borderId="1" xfId="3" applyNumberFormat="1" applyFont="1" applyFill="1" applyBorder="1">
      <alignment vertical="center"/>
    </xf>
    <xf numFmtId="181" fontId="15" fillId="7" borderId="1" xfId="3" applyNumberFormat="1" applyFont="1" applyFill="1" applyBorder="1">
      <alignment vertical="center"/>
    </xf>
    <xf numFmtId="178" fontId="13" fillId="0" borderId="0" xfId="6" applyNumberFormat="1" applyFont="1" applyFill="1" applyBorder="1">
      <alignment vertical="center"/>
    </xf>
    <xf numFmtId="178" fontId="15" fillId="0" borderId="0" xfId="7" applyNumberFormat="1" applyFont="1">
      <alignment vertical="center"/>
    </xf>
    <xf numFmtId="0" fontId="13" fillId="9" borderId="1" xfId="5" applyFont="1" applyFill="1" applyBorder="1" applyAlignment="1">
      <alignment horizontal="center" vertical="center"/>
    </xf>
    <xf numFmtId="180" fontId="15" fillId="0" borderId="1" xfId="3" applyNumberFormat="1" applyFont="1" applyBorder="1">
      <alignment vertical="center"/>
    </xf>
    <xf numFmtId="180" fontId="15" fillId="2" borderId="1" xfId="3" applyNumberFormat="1" applyFont="1" applyFill="1" applyBorder="1">
      <alignment vertical="center"/>
    </xf>
    <xf numFmtId="0" fontId="13" fillId="10" borderId="1" xfId="5" applyFont="1" applyFill="1" applyBorder="1" applyAlignment="1">
      <alignment horizontal="center" vertical="center"/>
    </xf>
    <xf numFmtId="0" fontId="7" fillId="0" borderId="2" xfId="4" applyAlignment="1">
      <alignment horizontal="center" vertical="center"/>
    </xf>
    <xf numFmtId="181" fontId="21" fillId="11" borderId="1" xfId="3" applyNumberFormat="1" applyFont="1" applyFill="1" applyBorder="1">
      <alignment vertical="center"/>
    </xf>
  </cellXfs>
  <cellStyles count="17">
    <cellStyle name="アクセント 1" xfId="5" builtinId="29"/>
    <cellStyle name="アクセント 5" xfId="6" builtinId="45"/>
    <cellStyle name="パーセント 2" xfId="8"/>
    <cellStyle name="パーセント 3" xfId="16"/>
    <cellStyle name="桁区切り 2" xfId="9"/>
    <cellStyle name="桁区切り 3" xfId="10"/>
    <cellStyle name="桁区切り 4" xfId="11"/>
    <cellStyle name="見出し 1" xfId="4" builtinId="16"/>
    <cellStyle name="通貨" xfId="3" builtinId="7"/>
    <cellStyle name="通貨 2" xfId="1"/>
    <cellStyle name="標準" xfId="0" builtinId="0"/>
    <cellStyle name="標準 2" xfId="2"/>
    <cellStyle name="標準 3" xfId="12"/>
    <cellStyle name="標準 4" xfId="7"/>
    <cellStyle name="標準 5" xfId="13"/>
    <cellStyle name="標準 6" xfId="14"/>
    <cellStyle name="標準 7" xfId="15"/>
  </cellStyles>
  <dxfs count="0"/>
  <tableStyles count="0" defaultTableStyle="TableStyleMedium2" defaultPivotStyle="PivotStyleLight16"/>
  <colors>
    <mruColors>
      <color rgb="FFFF9900"/>
      <color rgb="FFFFFF99"/>
      <color rgb="FFFFFFCC"/>
      <color rgb="FFFDE9D9"/>
      <color rgb="FFFDFD75"/>
      <color rgb="FFFDFD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ja-JP" sz="1800" b="1" i="0" baseline="0">
                <a:effectLst/>
              </a:rPr>
              <a:t>運用シュミレーション</a:t>
            </a:r>
            <a:r>
              <a:rPr lang="en-US" altLang="ja-JP" sz="1800" b="1" i="0" baseline="0">
                <a:effectLst/>
              </a:rPr>
              <a:t>(30</a:t>
            </a:r>
            <a:r>
              <a:rPr lang="ja-JP" altLang="ja-JP" sz="1800" b="1" i="0" baseline="0">
                <a:effectLst/>
              </a:rPr>
              <a:t>年</a:t>
            </a:r>
            <a:r>
              <a:rPr lang="en-US" altLang="ja-JP" sz="1800" b="1" i="0" baseline="0">
                <a:effectLst/>
              </a:rPr>
              <a:t>)</a:t>
            </a:r>
            <a:endParaRPr lang="ja-JP" altLang="ja-JP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複利3!$F$11</c:f>
              <c:strCache>
                <c:ptCount val="1"/>
                <c:pt idx="0">
                  <c:v>運用総額1</c:v>
                </c:pt>
              </c:strCache>
            </c:strRef>
          </c:tx>
          <c:invertIfNegative val="0"/>
          <c:dLbls>
            <c:dLbl>
              <c:idx val="4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1"/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複利3!$A$12:$A$41</c:f>
              <c:strCache>
                <c:ptCount val="30"/>
                <c:pt idx="0">
                  <c:v>1年目</c:v>
                </c:pt>
                <c:pt idx="1">
                  <c:v>2年目</c:v>
                </c:pt>
                <c:pt idx="2">
                  <c:v>3年目</c:v>
                </c:pt>
                <c:pt idx="3">
                  <c:v>4年目</c:v>
                </c:pt>
                <c:pt idx="4">
                  <c:v>5年目</c:v>
                </c:pt>
                <c:pt idx="5">
                  <c:v>6年目</c:v>
                </c:pt>
                <c:pt idx="6">
                  <c:v>7年目</c:v>
                </c:pt>
                <c:pt idx="7">
                  <c:v>8年目</c:v>
                </c:pt>
                <c:pt idx="8">
                  <c:v>9年目</c:v>
                </c:pt>
                <c:pt idx="9">
                  <c:v>10年目</c:v>
                </c:pt>
                <c:pt idx="10">
                  <c:v>11年目</c:v>
                </c:pt>
                <c:pt idx="11">
                  <c:v>12年目</c:v>
                </c:pt>
                <c:pt idx="12">
                  <c:v>13年目</c:v>
                </c:pt>
                <c:pt idx="13">
                  <c:v>14年目</c:v>
                </c:pt>
                <c:pt idx="14">
                  <c:v>15年目</c:v>
                </c:pt>
                <c:pt idx="15">
                  <c:v>16年目</c:v>
                </c:pt>
                <c:pt idx="16">
                  <c:v>17年目</c:v>
                </c:pt>
                <c:pt idx="17">
                  <c:v>18年目</c:v>
                </c:pt>
                <c:pt idx="18">
                  <c:v>19年目</c:v>
                </c:pt>
                <c:pt idx="19">
                  <c:v>20年目</c:v>
                </c:pt>
                <c:pt idx="20">
                  <c:v>21年目</c:v>
                </c:pt>
                <c:pt idx="21">
                  <c:v>22年目</c:v>
                </c:pt>
                <c:pt idx="22">
                  <c:v>23年目</c:v>
                </c:pt>
                <c:pt idx="23">
                  <c:v>24年目</c:v>
                </c:pt>
                <c:pt idx="24">
                  <c:v>25年目</c:v>
                </c:pt>
                <c:pt idx="25">
                  <c:v>26年目</c:v>
                </c:pt>
                <c:pt idx="26">
                  <c:v>27年目</c:v>
                </c:pt>
                <c:pt idx="27">
                  <c:v>28年目</c:v>
                </c:pt>
                <c:pt idx="28">
                  <c:v>29年目</c:v>
                </c:pt>
                <c:pt idx="29">
                  <c:v>30年目</c:v>
                </c:pt>
              </c:strCache>
            </c:strRef>
          </c:cat>
          <c:val>
            <c:numRef>
              <c:f>複利3!$F$12:$F$41</c:f>
              <c:numCache>
                <c:formatCode>#,##0"万""円"</c:formatCode>
                <c:ptCount val="30"/>
                <c:pt idx="0">
                  <c:v>63.6</c:v>
                </c:pt>
                <c:pt idx="1">
                  <c:v>131.01599999999999</c:v>
                </c:pt>
                <c:pt idx="2">
                  <c:v>202.47695999999999</c:v>
                </c:pt>
                <c:pt idx="3">
                  <c:v>278.22557759999995</c:v>
                </c:pt>
                <c:pt idx="4">
                  <c:v>358.51911225599997</c:v>
                </c:pt>
                <c:pt idx="5">
                  <c:v>443.63025899135999</c:v>
                </c:pt>
                <c:pt idx="6">
                  <c:v>533.84807453084159</c:v>
                </c:pt>
                <c:pt idx="7">
                  <c:v>629.47895900269214</c:v>
                </c:pt>
                <c:pt idx="8">
                  <c:v>730.84769654285367</c:v>
                </c:pt>
                <c:pt idx="9">
                  <c:v>838.2985583354249</c:v>
                </c:pt>
                <c:pt idx="10">
                  <c:v>952.19647183555037</c:v>
                </c:pt>
                <c:pt idx="11">
                  <c:v>1072.9282601456835</c:v>
                </c:pt>
                <c:pt idx="12">
                  <c:v>1200.9039557544245</c:v>
                </c:pt>
                <c:pt idx="13">
                  <c:v>1336.55819309969</c:v>
                </c:pt>
                <c:pt idx="14">
                  <c:v>1480.3516846856714</c:v>
                </c:pt>
                <c:pt idx="15">
                  <c:v>1632.7727857668117</c:v>
                </c:pt>
                <c:pt idx="16">
                  <c:v>1794.3391529128203</c:v>
                </c:pt>
                <c:pt idx="17">
                  <c:v>1965.5995020875896</c:v>
                </c:pt>
                <c:pt idx="18">
                  <c:v>2147.1354722128449</c:v>
                </c:pt>
                <c:pt idx="19">
                  <c:v>2339.5636005456154</c:v>
                </c:pt>
                <c:pt idx="20">
                  <c:v>2543.5374165783523</c:v>
                </c:pt>
                <c:pt idx="21">
                  <c:v>2759.7496615730533</c:v>
                </c:pt>
                <c:pt idx="22">
                  <c:v>2988.9346412674367</c:v>
                </c:pt>
                <c:pt idx="23">
                  <c:v>3231.8707197434828</c:v>
                </c:pt>
                <c:pt idx="24">
                  <c:v>3489.3829629280917</c:v>
                </c:pt>
                <c:pt idx="25">
                  <c:v>3762.3459407037772</c:v>
                </c:pt>
                <c:pt idx="26">
                  <c:v>4051.686697146004</c:v>
                </c:pt>
                <c:pt idx="27">
                  <c:v>4358.3878989747645</c:v>
                </c:pt>
                <c:pt idx="28">
                  <c:v>4683.49117291325</c:v>
                </c:pt>
                <c:pt idx="29">
                  <c:v>5028.1006432880449</c:v>
                </c:pt>
              </c:numCache>
            </c:numRef>
          </c:val>
        </c:ser>
        <c:ser>
          <c:idx val="1"/>
          <c:order val="1"/>
          <c:tx>
            <c:strRef>
              <c:f>複利3!$J$11</c:f>
              <c:strCache>
                <c:ptCount val="1"/>
                <c:pt idx="0">
                  <c:v>運用総額2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0"/>
                  <c:y val="-1.91846522781774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1"/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複利3!$A$12:$A$41</c:f>
              <c:strCache>
                <c:ptCount val="30"/>
                <c:pt idx="0">
                  <c:v>1年目</c:v>
                </c:pt>
                <c:pt idx="1">
                  <c:v>2年目</c:v>
                </c:pt>
                <c:pt idx="2">
                  <c:v>3年目</c:v>
                </c:pt>
                <c:pt idx="3">
                  <c:v>4年目</c:v>
                </c:pt>
                <c:pt idx="4">
                  <c:v>5年目</c:v>
                </c:pt>
                <c:pt idx="5">
                  <c:v>6年目</c:v>
                </c:pt>
                <c:pt idx="6">
                  <c:v>7年目</c:v>
                </c:pt>
                <c:pt idx="7">
                  <c:v>8年目</c:v>
                </c:pt>
                <c:pt idx="8">
                  <c:v>9年目</c:v>
                </c:pt>
                <c:pt idx="9">
                  <c:v>10年目</c:v>
                </c:pt>
                <c:pt idx="10">
                  <c:v>11年目</c:v>
                </c:pt>
                <c:pt idx="11">
                  <c:v>12年目</c:v>
                </c:pt>
                <c:pt idx="12">
                  <c:v>13年目</c:v>
                </c:pt>
                <c:pt idx="13">
                  <c:v>14年目</c:v>
                </c:pt>
                <c:pt idx="14">
                  <c:v>15年目</c:v>
                </c:pt>
                <c:pt idx="15">
                  <c:v>16年目</c:v>
                </c:pt>
                <c:pt idx="16">
                  <c:v>17年目</c:v>
                </c:pt>
                <c:pt idx="17">
                  <c:v>18年目</c:v>
                </c:pt>
                <c:pt idx="18">
                  <c:v>19年目</c:v>
                </c:pt>
                <c:pt idx="19">
                  <c:v>20年目</c:v>
                </c:pt>
                <c:pt idx="20">
                  <c:v>21年目</c:v>
                </c:pt>
                <c:pt idx="21">
                  <c:v>22年目</c:v>
                </c:pt>
                <c:pt idx="22">
                  <c:v>23年目</c:v>
                </c:pt>
                <c:pt idx="23">
                  <c:v>24年目</c:v>
                </c:pt>
                <c:pt idx="24">
                  <c:v>25年目</c:v>
                </c:pt>
                <c:pt idx="25">
                  <c:v>26年目</c:v>
                </c:pt>
                <c:pt idx="26">
                  <c:v>27年目</c:v>
                </c:pt>
                <c:pt idx="27">
                  <c:v>28年目</c:v>
                </c:pt>
                <c:pt idx="28">
                  <c:v>29年目</c:v>
                </c:pt>
                <c:pt idx="29">
                  <c:v>30年目</c:v>
                </c:pt>
              </c:strCache>
            </c:strRef>
          </c:cat>
          <c:val>
            <c:numRef>
              <c:f>複利3!$J$12:$J$41</c:f>
              <c:numCache>
                <c:formatCode>#,##0"万""円"</c:formatCode>
                <c:ptCount val="30"/>
                <c:pt idx="0">
                  <c:v>127.2</c:v>
                </c:pt>
                <c:pt idx="1">
                  <c:v>262.03199999999998</c:v>
                </c:pt>
                <c:pt idx="2">
                  <c:v>404.95391999999998</c:v>
                </c:pt>
                <c:pt idx="3">
                  <c:v>556.4511551999999</c:v>
                </c:pt>
                <c:pt idx="4">
                  <c:v>717.03822451199994</c:v>
                </c:pt>
                <c:pt idx="5">
                  <c:v>887.26051798271999</c:v>
                </c:pt>
                <c:pt idx="6">
                  <c:v>1067.6961490616832</c:v>
                </c:pt>
                <c:pt idx="7">
                  <c:v>1258.9579180053843</c:v>
                </c:pt>
                <c:pt idx="8">
                  <c:v>1461.6953930857073</c:v>
                </c:pt>
                <c:pt idx="9">
                  <c:v>1676.5971166708498</c:v>
                </c:pt>
                <c:pt idx="10">
                  <c:v>1904.3929436711007</c:v>
                </c:pt>
                <c:pt idx="11">
                  <c:v>2145.8565202913669</c:v>
                </c:pt>
                <c:pt idx="12">
                  <c:v>2401.807911508849</c:v>
                </c:pt>
                <c:pt idx="13">
                  <c:v>2673.11638619938</c:v>
                </c:pt>
                <c:pt idx="14">
                  <c:v>2960.7033693713429</c:v>
                </c:pt>
                <c:pt idx="15">
                  <c:v>3265.5455715336234</c:v>
                </c:pt>
                <c:pt idx="16">
                  <c:v>3588.6783058256406</c:v>
                </c:pt>
                <c:pt idx="17">
                  <c:v>3931.1990041751792</c:v>
                </c:pt>
                <c:pt idx="18">
                  <c:v>4294.2709444256898</c:v>
                </c:pt>
                <c:pt idx="19">
                  <c:v>4679.1272010912307</c:v>
                </c:pt>
                <c:pt idx="20">
                  <c:v>5087.0748331567047</c:v>
                </c:pt>
                <c:pt idx="21">
                  <c:v>5519.4993231461067</c:v>
                </c:pt>
                <c:pt idx="22">
                  <c:v>5977.8692825348735</c:v>
                </c:pt>
                <c:pt idx="23">
                  <c:v>6463.7414394869656</c:v>
                </c:pt>
                <c:pt idx="24">
                  <c:v>6978.7659258561835</c:v>
                </c:pt>
                <c:pt idx="25">
                  <c:v>7524.6918814075543</c:v>
                </c:pt>
                <c:pt idx="26">
                  <c:v>8103.373394292008</c:v>
                </c:pt>
                <c:pt idx="27">
                  <c:v>8716.7757979495291</c:v>
                </c:pt>
                <c:pt idx="28">
                  <c:v>9366.9823458265</c:v>
                </c:pt>
                <c:pt idx="29">
                  <c:v>10056.20128657609</c:v>
                </c:pt>
              </c:numCache>
            </c:numRef>
          </c:val>
        </c:ser>
        <c:ser>
          <c:idx val="2"/>
          <c:order val="2"/>
          <c:tx>
            <c:strRef>
              <c:f>複利3!$N$11</c:f>
              <c:strCache>
                <c:ptCount val="1"/>
                <c:pt idx="0">
                  <c:v>運用総額3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0"/>
                  <c:y val="-3.83348271716198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50" b="1"/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複利3!$A$12:$A$41</c:f>
              <c:strCache>
                <c:ptCount val="30"/>
                <c:pt idx="0">
                  <c:v>1年目</c:v>
                </c:pt>
                <c:pt idx="1">
                  <c:v>2年目</c:v>
                </c:pt>
                <c:pt idx="2">
                  <c:v>3年目</c:v>
                </c:pt>
                <c:pt idx="3">
                  <c:v>4年目</c:v>
                </c:pt>
                <c:pt idx="4">
                  <c:v>5年目</c:v>
                </c:pt>
                <c:pt idx="5">
                  <c:v>6年目</c:v>
                </c:pt>
                <c:pt idx="6">
                  <c:v>7年目</c:v>
                </c:pt>
                <c:pt idx="7">
                  <c:v>8年目</c:v>
                </c:pt>
                <c:pt idx="8">
                  <c:v>9年目</c:v>
                </c:pt>
                <c:pt idx="9">
                  <c:v>10年目</c:v>
                </c:pt>
                <c:pt idx="10">
                  <c:v>11年目</c:v>
                </c:pt>
                <c:pt idx="11">
                  <c:v>12年目</c:v>
                </c:pt>
                <c:pt idx="12">
                  <c:v>13年目</c:v>
                </c:pt>
                <c:pt idx="13">
                  <c:v>14年目</c:v>
                </c:pt>
                <c:pt idx="14">
                  <c:v>15年目</c:v>
                </c:pt>
                <c:pt idx="15">
                  <c:v>16年目</c:v>
                </c:pt>
                <c:pt idx="16">
                  <c:v>17年目</c:v>
                </c:pt>
                <c:pt idx="17">
                  <c:v>18年目</c:v>
                </c:pt>
                <c:pt idx="18">
                  <c:v>19年目</c:v>
                </c:pt>
                <c:pt idx="19">
                  <c:v>20年目</c:v>
                </c:pt>
                <c:pt idx="20">
                  <c:v>21年目</c:v>
                </c:pt>
                <c:pt idx="21">
                  <c:v>22年目</c:v>
                </c:pt>
                <c:pt idx="22">
                  <c:v>23年目</c:v>
                </c:pt>
                <c:pt idx="23">
                  <c:v>24年目</c:v>
                </c:pt>
                <c:pt idx="24">
                  <c:v>25年目</c:v>
                </c:pt>
                <c:pt idx="25">
                  <c:v>26年目</c:v>
                </c:pt>
                <c:pt idx="26">
                  <c:v>27年目</c:v>
                </c:pt>
                <c:pt idx="27">
                  <c:v>28年目</c:v>
                </c:pt>
                <c:pt idx="28">
                  <c:v>29年目</c:v>
                </c:pt>
                <c:pt idx="29">
                  <c:v>30年目</c:v>
                </c:pt>
              </c:strCache>
            </c:strRef>
          </c:cat>
          <c:val>
            <c:numRef>
              <c:f>複利3!$N$12:$N$41</c:f>
              <c:numCache>
                <c:formatCode>#,##0"万""円"</c:formatCode>
                <c:ptCount val="30"/>
                <c:pt idx="0">
                  <c:v>381.6</c:v>
                </c:pt>
                <c:pt idx="1">
                  <c:v>786.096</c:v>
                </c:pt>
                <c:pt idx="2">
                  <c:v>1214.86176</c:v>
                </c:pt>
                <c:pt idx="3">
                  <c:v>1669.3534655999999</c:v>
                </c:pt>
                <c:pt idx="4">
                  <c:v>2151.1146735359998</c:v>
                </c:pt>
                <c:pt idx="5">
                  <c:v>2661.7815539481599</c:v>
                </c:pt>
                <c:pt idx="6">
                  <c:v>3203.0884471850495</c:v>
                </c:pt>
                <c:pt idx="7">
                  <c:v>3776.8737540161524</c:v>
                </c:pt>
                <c:pt idx="8">
                  <c:v>4385.0861792571222</c:v>
                </c:pt>
                <c:pt idx="9">
                  <c:v>5029.7913500125496</c:v>
                </c:pt>
                <c:pt idx="10">
                  <c:v>5713.1788310133024</c:v>
                </c:pt>
                <c:pt idx="11">
                  <c:v>6437.5695608741007</c:v>
                </c:pt>
                <c:pt idx="12">
                  <c:v>7205.4237345265465</c:v>
                </c:pt>
                <c:pt idx="13">
                  <c:v>8019.3491585981392</c:v>
                </c:pt>
                <c:pt idx="14">
                  <c:v>8882.1101081140278</c:v>
                </c:pt>
                <c:pt idx="15">
                  <c:v>9796.6367146008688</c:v>
                </c:pt>
                <c:pt idx="16">
                  <c:v>10766.034917476922</c:v>
                </c:pt>
                <c:pt idx="17">
                  <c:v>11793.597012525537</c:v>
                </c:pt>
                <c:pt idx="18">
                  <c:v>12882.812833277068</c:v>
                </c:pt>
                <c:pt idx="19">
                  <c:v>14037.381603273692</c:v>
                </c:pt>
                <c:pt idx="20">
                  <c:v>15261.224499470114</c:v>
                </c:pt>
                <c:pt idx="21">
                  <c:v>16558.497969438322</c:v>
                </c:pt>
                <c:pt idx="22">
                  <c:v>17933.60784760462</c:v>
                </c:pt>
                <c:pt idx="23">
                  <c:v>19391.224318460896</c:v>
                </c:pt>
                <c:pt idx="24">
                  <c:v>20936.29777756855</c:v>
                </c:pt>
                <c:pt idx="25">
                  <c:v>22574.075644222663</c:v>
                </c:pt>
                <c:pt idx="26">
                  <c:v>24310.120182876024</c:v>
                </c:pt>
                <c:pt idx="27">
                  <c:v>26150.327393848587</c:v>
                </c:pt>
                <c:pt idx="28">
                  <c:v>28100.947037479502</c:v>
                </c:pt>
                <c:pt idx="29">
                  <c:v>30168.603859728271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858048"/>
        <c:axId val="197859584"/>
      </c:barChart>
      <c:catAx>
        <c:axId val="197858048"/>
        <c:scaling>
          <c:orientation val="minMax"/>
        </c:scaling>
        <c:delete val="0"/>
        <c:axPos val="b"/>
        <c:majorTickMark val="out"/>
        <c:minorTickMark val="none"/>
        <c:tickLblPos val="nextTo"/>
        <c:crossAx val="197859584"/>
        <c:crosses val="autoZero"/>
        <c:auto val="1"/>
        <c:lblAlgn val="ctr"/>
        <c:lblOffset val="100"/>
        <c:noMultiLvlLbl val="0"/>
      </c:catAx>
      <c:valAx>
        <c:axId val="197859584"/>
        <c:scaling>
          <c:orientation val="minMax"/>
        </c:scaling>
        <c:delete val="0"/>
        <c:axPos val="l"/>
        <c:majorGridlines/>
        <c:numFmt formatCode="#,##0&quot;万&quot;&quot;円&quot;" sourceLinked="1"/>
        <c:majorTickMark val="out"/>
        <c:minorTickMark val="none"/>
        <c:tickLblPos val="nextTo"/>
        <c:crossAx val="19785804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ja-JP" sz="1800" b="1" i="0" baseline="0">
                <a:effectLst/>
              </a:rPr>
              <a:t>運用シュミレーション</a:t>
            </a:r>
            <a:r>
              <a:rPr lang="en-US" altLang="ja-JP" sz="1800" b="1" i="0" baseline="0">
                <a:effectLst/>
              </a:rPr>
              <a:t>(60</a:t>
            </a:r>
            <a:r>
              <a:rPr lang="ja-JP" altLang="ja-JP" sz="1800" b="1" i="0" baseline="0">
                <a:effectLst/>
              </a:rPr>
              <a:t>年</a:t>
            </a:r>
            <a:r>
              <a:rPr lang="en-US" altLang="ja-JP" sz="1800" b="1" i="0" baseline="0">
                <a:effectLst/>
              </a:rPr>
              <a:t>)</a:t>
            </a:r>
            <a:endParaRPr lang="ja-JP" altLang="ja-JP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複利3!$F$11</c:f>
              <c:strCache>
                <c:ptCount val="1"/>
                <c:pt idx="0">
                  <c:v>運用総額1</c:v>
                </c:pt>
              </c:strCache>
            </c:strRef>
          </c:tx>
          <c:invertIfNegative val="0"/>
          <c:cat>
            <c:strRef>
              <c:f>複利3!$A$12:$A$71</c:f>
              <c:strCache>
                <c:ptCount val="60"/>
                <c:pt idx="0">
                  <c:v>1年目</c:v>
                </c:pt>
                <c:pt idx="1">
                  <c:v>2年目</c:v>
                </c:pt>
                <c:pt idx="2">
                  <c:v>3年目</c:v>
                </c:pt>
                <c:pt idx="3">
                  <c:v>4年目</c:v>
                </c:pt>
                <c:pt idx="4">
                  <c:v>5年目</c:v>
                </c:pt>
                <c:pt idx="5">
                  <c:v>6年目</c:v>
                </c:pt>
                <c:pt idx="6">
                  <c:v>7年目</c:v>
                </c:pt>
                <c:pt idx="7">
                  <c:v>8年目</c:v>
                </c:pt>
                <c:pt idx="8">
                  <c:v>9年目</c:v>
                </c:pt>
                <c:pt idx="9">
                  <c:v>10年目</c:v>
                </c:pt>
                <c:pt idx="10">
                  <c:v>11年目</c:v>
                </c:pt>
                <c:pt idx="11">
                  <c:v>12年目</c:v>
                </c:pt>
                <c:pt idx="12">
                  <c:v>13年目</c:v>
                </c:pt>
                <c:pt idx="13">
                  <c:v>14年目</c:v>
                </c:pt>
                <c:pt idx="14">
                  <c:v>15年目</c:v>
                </c:pt>
                <c:pt idx="15">
                  <c:v>16年目</c:v>
                </c:pt>
                <c:pt idx="16">
                  <c:v>17年目</c:v>
                </c:pt>
                <c:pt idx="17">
                  <c:v>18年目</c:v>
                </c:pt>
                <c:pt idx="18">
                  <c:v>19年目</c:v>
                </c:pt>
                <c:pt idx="19">
                  <c:v>20年目</c:v>
                </c:pt>
                <c:pt idx="20">
                  <c:v>21年目</c:v>
                </c:pt>
                <c:pt idx="21">
                  <c:v>22年目</c:v>
                </c:pt>
                <c:pt idx="22">
                  <c:v>23年目</c:v>
                </c:pt>
                <c:pt idx="23">
                  <c:v>24年目</c:v>
                </c:pt>
                <c:pt idx="24">
                  <c:v>25年目</c:v>
                </c:pt>
                <c:pt idx="25">
                  <c:v>26年目</c:v>
                </c:pt>
                <c:pt idx="26">
                  <c:v>27年目</c:v>
                </c:pt>
                <c:pt idx="27">
                  <c:v>28年目</c:v>
                </c:pt>
                <c:pt idx="28">
                  <c:v>29年目</c:v>
                </c:pt>
                <c:pt idx="29">
                  <c:v>30年目</c:v>
                </c:pt>
                <c:pt idx="30">
                  <c:v>31年目</c:v>
                </c:pt>
                <c:pt idx="31">
                  <c:v>32年目</c:v>
                </c:pt>
                <c:pt idx="32">
                  <c:v>33年目</c:v>
                </c:pt>
                <c:pt idx="33">
                  <c:v>34年目</c:v>
                </c:pt>
                <c:pt idx="34">
                  <c:v>35年目</c:v>
                </c:pt>
                <c:pt idx="35">
                  <c:v>36年目</c:v>
                </c:pt>
                <c:pt idx="36">
                  <c:v>37年目</c:v>
                </c:pt>
                <c:pt idx="37">
                  <c:v>38年目</c:v>
                </c:pt>
                <c:pt idx="38">
                  <c:v>39年目</c:v>
                </c:pt>
                <c:pt idx="39">
                  <c:v>40年目</c:v>
                </c:pt>
                <c:pt idx="40">
                  <c:v>41年目</c:v>
                </c:pt>
                <c:pt idx="41">
                  <c:v>42年目</c:v>
                </c:pt>
                <c:pt idx="42">
                  <c:v>43年目</c:v>
                </c:pt>
                <c:pt idx="43">
                  <c:v>44年目</c:v>
                </c:pt>
                <c:pt idx="44">
                  <c:v>45年目</c:v>
                </c:pt>
                <c:pt idx="45">
                  <c:v>46年目</c:v>
                </c:pt>
                <c:pt idx="46">
                  <c:v>47年目</c:v>
                </c:pt>
                <c:pt idx="47">
                  <c:v>48年目</c:v>
                </c:pt>
                <c:pt idx="48">
                  <c:v>49年目</c:v>
                </c:pt>
                <c:pt idx="49">
                  <c:v>50年目</c:v>
                </c:pt>
                <c:pt idx="50">
                  <c:v>51年目</c:v>
                </c:pt>
                <c:pt idx="51">
                  <c:v>52年目</c:v>
                </c:pt>
                <c:pt idx="52">
                  <c:v>53年目</c:v>
                </c:pt>
                <c:pt idx="53">
                  <c:v>54年目</c:v>
                </c:pt>
                <c:pt idx="54">
                  <c:v>55年目</c:v>
                </c:pt>
                <c:pt idx="55">
                  <c:v>56年目</c:v>
                </c:pt>
                <c:pt idx="56">
                  <c:v>57年目</c:v>
                </c:pt>
                <c:pt idx="57">
                  <c:v>58年目</c:v>
                </c:pt>
                <c:pt idx="58">
                  <c:v>59年目</c:v>
                </c:pt>
                <c:pt idx="59">
                  <c:v>60年目</c:v>
                </c:pt>
              </c:strCache>
            </c:strRef>
          </c:cat>
          <c:val>
            <c:numRef>
              <c:f>複利3!$F$12:$F$71</c:f>
              <c:numCache>
                <c:formatCode>#,##0"万""円"</c:formatCode>
                <c:ptCount val="60"/>
                <c:pt idx="0">
                  <c:v>63.6</c:v>
                </c:pt>
                <c:pt idx="1">
                  <c:v>131.01599999999999</c:v>
                </c:pt>
                <c:pt idx="2">
                  <c:v>202.47695999999999</c:v>
                </c:pt>
                <c:pt idx="3">
                  <c:v>278.22557759999995</c:v>
                </c:pt>
                <c:pt idx="4">
                  <c:v>358.51911225599997</c:v>
                </c:pt>
                <c:pt idx="5">
                  <c:v>443.63025899135999</c:v>
                </c:pt>
                <c:pt idx="6">
                  <c:v>533.84807453084159</c:v>
                </c:pt>
                <c:pt idx="7">
                  <c:v>629.47895900269214</c:v>
                </c:pt>
                <c:pt idx="8">
                  <c:v>730.84769654285367</c:v>
                </c:pt>
                <c:pt idx="9">
                  <c:v>838.2985583354249</c:v>
                </c:pt>
                <c:pt idx="10">
                  <c:v>952.19647183555037</c:v>
                </c:pt>
                <c:pt idx="11">
                  <c:v>1072.9282601456835</c:v>
                </c:pt>
                <c:pt idx="12">
                  <c:v>1200.9039557544245</c:v>
                </c:pt>
                <c:pt idx="13">
                  <c:v>1336.55819309969</c:v>
                </c:pt>
                <c:pt idx="14">
                  <c:v>1480.3516846856714</c:v>
                </c:pt>
                <c:pt idx="15">
                  <c:v>1632.7727857668117</c:v>
                </c:pt>
                <c:pt idx="16">
                  <c:v>1794.3391529128203</c:v>
                </c:pt>
                <c:pt idx="17">
                  <c:v>1965.5995020875896</c:v>
                </c:pt>
                <c:pt idx="18">
                  <c:v>2147.1354722128449</c:v>
                </c:pt>
                <c:pt idx="19">
                  <c:v>2339.5636005456154</c:v>
                </c:pt>
                <c:pt idx="20">
                  <c:v>2543.5374165783523</c:v>
                </c:pt>
                <c:pt idx="21">
                  <c:v>2759.7496615730533</c:v>
                </c:pt>
                <c:pt idx="22">
                  <c:v>2988.9346412674367</c:v>
                </c:pt>
                <c:pt idx="23">
                  <c:v>3231.8707197434828</c:v>
                </c:pt>
                <c:pt idx="24">
                  <c:v>3489.3829629280917</c:v>
                </c:pt>
                <c:pt idx="25">
                  <c:v>3762.3459407037772</c:v>
                </c:pt>
                <c:pt idx="26">
                  <c:v>4051.686697146004</c:v>
                </c:pt>
                <c:pt idx="27">
                  <c:v>4358.3878989747645</c:v>
                </c:pt>
                <c:pt idx="28">
                  <c:v>4683.49117291325</c:v>
                </c:pt>
                <c:pt idx="29">
                  <c:v>5028.1006432880449</c:v>
                </c:pt>
                <c:pt idx="30">
                  <c:v>5393.3866818853276</c:v>
                </c:pt>
                <c:pt idx="31">
                  <c:v>5780.5898827984474</c:v>
                </c:pt>
                <c:pt idx="32">
                  <c:v>6191.0252757663538</c:v>
                </c:pt>
                <c:pt idx="33">
                  <c:v>6626.0867923123351</c:v>
                </c:pt>
                <c:pt idx="34">
                  <c:v>7087.2519998510752</c:v>
                </c:pt>
                <c:pt idx="35">
                  <c:v>7576.0871198421401</c:v>
                </c:pt>
                <c:pt idx="36">
                  <c:v>8094.2523470326687</c:v>
                </c:pt>
                <c:pt idx="37">
                  <c:v>8643.5074878546293</c:v>
                </c:pt>
                <c:pt idx="38">
                  <c:v>9225.7179371259062</c:v>
                </c:pt>
                <c:pt idx="39">
                  <c:v>9842.8610133534603</c:v>
                </c:pt>
                <c:pt idx="40">
                  <c:v>10497.032674154669</c:v>
                </c:pt>
                <c:pt idx="41">
                  <c:v>11190.45463460395</c:v>
                </c:pt>
                <c:pt idx="42">
                  <c:v>11925.481912680187</c:v>
                </c:pt>
                <c:pt idx="43">
                  <c:v>12704.610827440998</c:v>
                </c:pt>
                <c:pt idx="44">
                  <c:v>13530.487477087458</c:v>
                </c:pt>
                <c:pt idx="45">
                  <c:v>14405.916725712705</c:v>
                </c:pt>
                <c:pt idx="46">
                  <c:v>15333.871729255467</c:v>
                </c:pt>
                <c:pt idx="47">
                  <c:v>16317.504033010795</c:v>
                </c:pt>
                <c:pt idx="48">
                  <c:v>17360.154274991444</c:v>
                </c:pt>
                <c:pt idx="49">
                  <c:v>18465.36353149093</c:v>
                </c:pt>
                <c:pt idx="50">
                  <c:v>19636.885343380385</c:v>
                </c:pt>
                <c:pt idx="51">
                  <c:v>20878.698463983208</c:v>
                </c:pt>
                <c:pt idx="52">
                  <c:v>22195.0203718222</c:v>
                </c:pt>
                <c:pt idx="53">
                  <c:v>23590.321594131532</c:v>
                </c:pt>
                <c:pt idx="54">
                  <c:v>25069.340889779425</c:v>
                </c:pt>
                <c:pt idx="55">
                  <c:v>26637.101343166192</c:v>
                </c:pt>
                <c:pt idx="56">
                  <c:v>28298.927423756162</c:v>
                </c:pt>
                <c:pt idx="57">
                  <c:v>30060.463069181533</c:v>
                </c:pt>
                <c:pt idx="58">
                  <c:v>31927.690853332424</c:v>
                </c:pt>
                <c:pt idx="59">
                  <c:v>33906.952304532373</c:v>
                </c:pt>
              </c:numCache>
            </c:numRef>
          </c:val>
        </c:ser>
        <c:ser>
          <c:idx val="1"/>
          <c:order val="1"/>
          <c:tx>
            <c:strRef>
              <c:f>複利3!$J$11</c:f>
              <c:strCache>
                <c:ptCount val="1"/>
                <c:pt idx="0">
                  <c:v>運用総額2</c:v>
                </c:pt>
              </c:strCache>
            </c:strRef>
          </c:tx>
          <c:invertIfNegative val="0"/>
          <c:cat>
            <c:strRef>
              <c:f>複利3!$A$12:$A$71</c:f>
              <c:strCache>
                <c:ptCount val="60"/>
                <c:pt idx="0">
                  <c:v>1年目</c:v>
                </c:pt>
                <c:pt idx="1">
                  <c:v>2年目</c:v>
                </c:pt>
                <c:pt idx="2">
                  <c:v>3年目</c:v>
                </c:pt>
                <c:pt idx="3">
                  <c:v>4年目</c:v>
                </c:pt>
                <c:pt idx="4">
                  <c:v>5年目</c:v>
                </c:pt>
                <c:pt idx="5">
                  <c:v>6年目</c:v>
                </c:pt>
                <c:pt idx="6">
                  <c:v>7年目</c:v>
                </c:pt>
                <c:pt idx="7">
                  <c:v>8年目</c:v>
                </c:pt>
                <c:pt idx="8">
                  <c:v>9年目</c:v>
                </c:pt>
                <c:pt idx="9">
                  <c:v>10年目</c:v>
                </c:pt>
                <c:pt idx="10">
                  <c:v>11年目</c:v>
                </c:pt>
                <c:pt idx="11">
                  <c:v>12年目</c:v>
                </c:pt>
                <c:pt idx="12">
                  <c:v>13年目</c:v>
                </c:pt>
                <c:pt idx="13">
                  <c:v>14年目</c:v>
                </c:pt>
                <c:pt idx="14">
                  <c:v>15年目</c:v>
                </c:pt>
                <c:pt idx="15">
                  <c:v>16年目</c:v>
                </c:pt>
                <c:pt idx="16">
                  <c:v>17年目</c:v>
                </c:pt>
                <c:pt idx="17">
                  <c:v>18年目</c:v>
                </c:pt>
                <c:pt idx="18">
                  <c:v>19年目</c:v>
                </c:pt>
                <c:pt idx="19">
                  <c:v>20年目</c:v>
                </c:pt>
                <c:pt idx="20">
                  <c:v>21年目</c:v>
                </c:pt>
                <c:pt idx="21">
                  <c:v>22年目</c:v>
                </c:pt>
                <c:pt idx="22">
                  <c:v>23年目</c:v>
                </c:pt>
                <c:pt idx="23">
                  <c:v>24年目</c:v>
                </c:pt>
                <c:pt idx="24">
                  <c:v>25年目</c:v>
                </c:pt>
                <c:pt idx="25">
                  <c:v>26年目</c:v>
                </c:pt>
                <c:pt idx="26">
                  <c:v>27年目</c:v>
                </c:pt>
                <c:pt idx="27">
                  <c:v>28年目</c:v>
                </c:pt>
                <c:pt idx="28">
                  <c:v>29年目</c:v>
                </c:pt>
                <c:pt idx="29">
                  <c:v>30年目</c:v>
                </c:pt>
                <c:pt idx="30">
                  <c:v>31年目</c:v>
                </c:pt>
                <c:pt idx="31">
                  <c:v>32年目</c:v>
                </c:pt>
                <c:pt idx="32">
                  <c:v>33年目</c:v>
                </c:pt>
                <c:pt idx="33">
                  <c:v>34年目</c:v>
                </c:pt>
                <c:pt idx="34">
                  <c:v>35年目</c:v>
                </c:pt>
                <c:pt idx="35">
                  <c:v>36年目</c:v>
                </c:pt>
                <c:pt idx="36">
                  <c:v>37年目</c:v>
                </c:pt>
                <c:pt idx="37">
                  <c:v>38年目</c:v>
                </c:pt>
                <c:pt idx="38">
                  <c:v>39年目</c:v>
                </c:pt>
                <c:pt idx="39">
                  <c:v>40年目</c:v>
                </c:pt>
                <c:pt idx="40">
                  <c:v>41年目</c:v>
                </c:pt>
                <c:pt idx="41">
                  <c:v>42年目</c:v>
                </c:pt>
                <c:pt idx="42">
                  <c:v>43年目</c:v>
                </c:pt>
                <c:pt idx="43">
                  <c:v>44年目</c:v>
                </c:pt>
                <c:pt idx="44">
                  <c:v>45年目</c:v>
                </c:pt>
                <c:pt idx="45">
                  <c:v>46年目</c:v>
                </c:pt>
                <c:pt idx="46">
                  <c:v>47年目</c:v>
                </c:pt>
                <c:pt idx="47">
                  <c:v>48年目</c:v>
                </c:pt>
                <c:pt idx="48">
                  <c:v>49年目</c:v>
                </c:pt>
                <c:pt idx="49">
                  <c:v>50年目</c:v>
                </c:pt>
                <c:pt idx="50">
                  <c:v>51年目</c:v>
                </c:pt>
                <c:pt idx="51">
                  <c:v>52年目</c:v>
                </c:pt>
                <c:pt idx="52">
                  <c:v>53年目</c:v>
                </c:pt>
                <c:pt idx="53">
                  <c:v>54年目</c:v>
                </c:pt>
                <c:pt idx="54">
                  <c:v>55年目</c:v>
                </c:pt>
                <c:pt idx="55">
                  <c:v>56年目</c:v>
                </c:pt>
                <c:pt idx="56">
                  <c:v>57年目</c:v>
                </c:pt>
                <c:pt idx="57">
                  <c:v>58年目</c:v>
                </c:pt>
                <c:pt idx="58">
                  <c:v>59年目</c:v>
                </c:pt>
                <c:pt idx="59">
                  <c:v>60年目</c:v>
                </c:pt>
              </c:strCache>
            </c:strRef>
          </c:cat>
          <c:val>
            <c:numRef>
              <c:f>複利3!$J$12:$J$71</c:f>
              <c:numCache>
                <c:formatCode>#,##0"万""円"</c:formatCode>
                <c:ptCount val="60"/>
                <c:pt idx="0">
                  <c:v>127.2</c:v>
                </c:pt>
                <c:pt idx="1">
                  <c:v>262.03199999999998</c:v>
                </c:pt>
                <c:pt idx="2">
                  <c:v>404.95391999999998</c:v>
                </c:pt>
                <c:pt idx="3">
                  <c:v>556.4511551999999</c:v>
                </c:pt>
                <c:pt idx="4">
                  <c:v>717.03822451199994</c:v>
                </c:pt>
                <c:pt idx="5">
                  <c:v>887.26051798271999</c:v>
                </c:pt>
                <c:pt idx="6">
                  <c:v>1067.6961490616832</c:v>
                </c:pt>
                <c:pt idx="7">
                  <c:v>1258.9579180053843</c:v>
                </c:pt>
                <c:pt idx="8">
                  <c:v>1461.6953930857073</c:v>
                </c:pt>
                <c:pt idx="9">
                  <c:v>1676.5971166708498</c:v>
                </c:pt>
                <c:pt idx="10">
                  <c:v>1904.3929436711007</c:v>
                </c:pt>
                <c:pt idx="11">
                  <c:v>2145.8565202913669</c:v>
                </c:pt>
                <c:pt idx="12">
                  <c:v>2401.807911508849</c:v>
                </c:pt>
                <c:pt idx="13">
                  <c:v>2673.11638619938</c:v>
                </c:pt>
                <c:pt idx="14">
                  <c:v>2960.7033693713429</c:v>
                </c:pt>
                <c:pt idx="15">
                  <c:v>3265.5455715336234</c:v>
                </c:pt>
                <c:pt idx="16">
                  <c:v>3588.6783058256406</c:v>
                </c:pt>
                <c:pt idx="17">
                  <c:v>3931.1990041751792</c:v>
                </c:pt>
                <c:pt idx="18">
                  <c:v>4294.2709444256898</c:v>
                </c:pt>
                <c:pt idx="19">
                  <c:v>4679.1272010912307</c:v>
                </c:pt>
                <c:pt idx="20">
                  <c:v>5087.0748331567047</c:v>
                </c:pt>
                <c:pt idx="21">
                  <c:v>5519.4993231461067</c:v>
                </c:pt>
                <c:pt idx="22">
                  <c:v>5977.8692825348735</c:v>
                </c:pt>
                <c:pt idx="23">
                  <c:v>6463.7414394869656</c:v>
                </c:pt>
                <c:pt idx="24">
                  <c:v>6978.7659258561835</c:v>
                </c:pt>
                <c:pt idx="25">
                  <c:v>7524.6918814075543</c:v>
                </c:pt>
                <c:pt idx="26">
                  <c:v>8103.373394292008</c:v>
                </c:pt>
                <c:pt idx="27">
                  <c:v>8716.7757979495291</c:v>
                </c:pt>
                <c:pt idx="28">
                  <c:v>9366.9823458265</c:v>
                </c:pt>
                <c:pt idx="29">
                  <c:v>10056.20128657609</c:v>
                </c:pt>
                <c:pt idx="30">
                  <c:v>10786.773363770655</c:v>
                </c:pt>
                <c:pt idx="31">
                  <c:v>11561.179765596895</c:v>
                </c:pt>
                <c:pt idx="32">
                  <c:v>12382.050551532708</c:v>
                </c:pt>
                <c:pt idx="33">
                  <c:v>13252.17358462467</c:v>
                </c:pt>
                <c:pt idx="34">
                  <c:v>14174.50399970215</c:v>
                </c:pt>
                <c:pt idx="35">
                  <c:v>15152.17423968428</c:v>
                </c:pt>
                <c:pt idx="36">
                  <c:v>16188.504694065337</c:v>
                </c:pt>
                <c:pt idx="37">
                  <c:v>17287.014975709259</c:v>
                </c:pt>
                <c:pt idx="38">
                  <c:v>18451.435874251812</c:v>
                </c:pt>
                <c:pt idx="39">
                  <c:v>19685.722026706921</c:v>
                </c:pt>
                <c:pt idx="40">
                  <c:v>20994.065348309337</c:v>
                </c:pt>
                <c:pt idx="41">
                  <c:v>22380.909269207899</c:v>
                </c:pt>
                <c:pt idx="42">
                  <c:v>23850.963825360373</c:v>
                </c:pt>
                <c:pt idx="43">
                  <c:v>25409.221654881996</c:v>
                </c:pt>
                <c:pt idx="44">
                  <c:v>27060.974954174915</c:v>
                </c:pt>
                <c:pt idx="45">
                  <c:v>28811.833451425409</c:v>
                </c:pt>
                <c:pt idx="46">
                  <c:v>30667.743458510933</c:v>
                </c:pt>
                <c:pt idx="47">
                  <c:v>32635.00806602159</c:v>
                </c:pt>
                <c:pt idx="48">
                  <c:v>34720.308549982889</c:v>
                </c:pt>
                <c:pt idx="49">
                  <c:v>36930.727062981859</c:v>
                </c:pt>
                <c:pt idx="50">
                  <c:v>39273.77068676077</c:v>
                </c:pt>
                <c:pt idx="51">
                  <c:v>41757.396927966416</c:v>
                </c:pt>
                <c:pt idx="52">
                  <c:v>44390.0407436444</c:v>
                </c:pt>
                <c:pt idx="53">
                  <c:v>47180.643188263064</c:v>
                </c:pt>
                <c:pt idx="54">
                  <c:v>50138.68177955885</c:v>
                </c:pt>
                <c:pt idx="55">
                  <c:v>53274.202686332384</c:v>
                </c:pt>
                <c:pt idx="56">
                  <c:v>56597.854847512324</c:v>
                </c:pt>
                <c:pt idx="57">
                  <c:v>60120.926138363066</c:v>
                </c:pt>
                <c:pt idx="58">
                  <c:v>63855.381706664848</c:v>
                </c:pt>
                <c:pt idx="59">
                  <c:v>67813.904609064746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969792"/>
        <c:axId val="197971328"/>
      </c:barChart>
      <c:catAx>
        <c:axId val="197969792"/>
        <c:scaling>
          <c:orientation val="minMax"/>
        </c:scaling>
        <c:delete val="0"/>
        <c:axPos val="b"/>
        <c:majorTickMark val="out"/>
        <c:minorTickMark val="none"/>
        <c:tickLblPos val="nextTo"/>
        <c:crossAx val="197971328"/>
        <c:crosses val="autoZero"/>
        <c:auto val="1"/>
        <c:lblAlgn val="ctr"/>
        <c:lblOffset val="100"/>
        <c:noMultiLvlLbl val="0"/>
      </c:catAx>
      <c:valAx>
        <c:axId val="197971328"/>
        <c:scaling>
          <c:orientation val="minMax"/>
        </c:scaling>
        <c:delete val="0"/>
        <c:axPos val="l"/>
        <c:majorGridlines/>
        <c:numFmt formatCode="#,##0&quot;万&quot;&quot;円&quot;" sourceLinked="1"/>
        <c:majorTickMark val="out"/>
        <c:minorTickMark val="none"/>
        <c:tickLblPos val="nextTo"/>
        <c:crossAx val="19796979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ja-JP" sz="1800" b="1" i="0" baseline="0">
                <a:effectLst/>
              </a:rPr>
              <a:t>運用シュミレーション</a:t>
            </a:r>
            <a:r>
              <a:rPr lang="en-US" altLang="ja-JP" sz="1800" b="1" i="0" baseline="0">
                <a:effectLst/>
              </a:rPr>
              <a:t>(30</a:t>
            </a:r>
            <a:r>
              <a:rPr lang="ja-JP" altLang="ja-JP" sz="1800" b="1" i="0" baseline="0">
                <a:effectLst/>
              </a:rPr>
              <a:t>年</a:t>
            </a:r>
            <a:r>
              <a:rPr lang="en-US" altLang="ja-JP" sz="1800" b="1" i="0" baseline="0">
                <a:effectLst/>
              </a:rPr>
              <a:t>)</a:t>
            </a:r>
            <a:endParaRPr lang="ja-JP" altLang="ja-JP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'複利3 (2)'!$G$11</c:f>
              <c:strCache>
                <c:ptCount val="1"/>
                <c:pt idx="0">
                  <c:v>運用総額1</c:v>
                </c:pt>
              </c:strCache>
            </c:strRef>
          </c:tx>
          <c:dLbls>
            <c:dLbl>
              <c:idx val="4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1"/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'複利3 (2)'!$B$12:$B$41</c:f>
              <c:strCache>
                <c:ptCount val="30"/>
                <c:pt idx="0">
                  <c:v>1年目</c:v>
                </c:pt>
                <c:pt idx="1">
                  <c:v>2年目</c:v>
                </c:pt>
                <c:pt idx="2">
                  <c:v>3年目</c:v>
                </c:pt>
                <c:pt idx="3">
                  <c:v>4年目</c:v>
                </c:pt>
                <c:pt idx="4">
                  <c:v>5年目</c:v>
                </c:pt>
                <c:pt idx="5">
                  <c:v>6年目</c:v>
                </c:pt>
                <c:pt idx="6">
                  <c:v>7年目</c:v>
                </c:pt>
                <c:pt idx="7">
                  <c:v>8年目</c:v>
                </c:pt>
                <c:pt idx="8">
                  <c:v>9年目</c:v>
                </c:pt>
                <c:pt idx="9">
                  <c:v>10年目</c:v>
                </c:pt>
                <c:pt idx="10">
                  <c:v>11年目</c:v>
                </c:pt>
                <c:pt idx="11">
                  <c:v>12年目</c:v>
                </c:pt>
                <c:pt idx="12">
                  <c:v>13年目</c:v>
                </c:pt>
                <c:pt idx="13">
                  <c:v>14年目</c:v>
                </c:pt>
                <c:pt idx="14">
                  <c:v>15年目</c:v>
                </c:pt>
                <c:pt idx="15">
                  <c:v>16年目</c:v>
                </c:pt>
                <c:pt idx="16">
                  <c:v>17年目</c:v>
                </c:pt>
                <c:pt idx="17">
                  <c:v>18年目</c:v>
                </c:pt>
                <c:pt idx="18">
                  <c:v>19年目</c:v>
                </c:pt>
                <c:pt idx="19">
                  <c:v>20年目</c:v>
                </c:pt>
                <c:pt idx="20">
                  <c:v>21年目</c:v>
                </c:pt>
                <c:pt idx="21">
                  <c:v>22年目</c:v>
                </c:pt>
                <c:pt idx="22">
                  <c:v>23年目</c:v>
                </c:pt>
                <c:pt idx="23">
                  <c:v>24年目</c:v>
                </c:pt>
                <c:pt idx="24">
                  <c:v>25年目</c:v>
                </c:pt>
                <c:pt idx="25">
                  <c:v>26年目</c:v>
                </c:pt>
                <c:pt idx="26">
                  <c:v>27年目</c:v>
                </c:pt>
                <c:pt idx="27">
                  <c:v>28年目</c:v>
                </c:pt>
                <c:pt idx="28">
                  <c:v>29年目</c:v>
                </c:pt>
                <c:pt idx="29">
                  <c:v>30年目</c:v>
                </c:pt>
              </c:strCache>
            </c:strRef>
          </c:cat>
          <c:val>
            <c:numRef>
              <c:f>'複利3 (2)'!$G$12:$G$41</c:f>
              <c:numCache>
                <c:formatCode>#,##0.0"万""円"</c:formatCode>
                <c:ptCount val="30"/>
                <c:pt idx="0">
                  <c:v>63.6</c:v>
                </c:pt>
                <c:pt idx="1">
                  <c:v>131.01599999999999</c:v>
                </c:pt>
                <c:pt idx="2">
                  <c:v>202.47695999999999</c:v>
                </c:pt>
                <c:pt idx="3">
                  <c:v>278.22557759999995</c:v>
                </c:pt>
                <c:pt idx="4">
                  <c:v>358.51911225599997</c:v>
                </c:pt>
                <c:pt idx="5">
                  <c:v>443.63025899135999</c:v>
                </c:pt>
                <c:pt idx="6">
                  <c:v>533.84807453084159</c:v>
                </c:pt>
                <c:pt idx="7">
                  <c:v>629.47895900269214</c:v>
                </c:pt>
                <c:pt idx="8">
                  <c:v>730.84769654285367</c:v>
                </c:pt>
                <c:pt idx="9">
                  <c:v>838.2985583354249</c:v>
                </c:pt>
                <c:pt idx="10">
                  <c:v>952.19647183555037</c:v>
                </c:pt>
                <c:pt idx="11">
                  <c:v>1072.9282601456835</c:v>
                </c:pt>
                <c:pt idx="12">
                  <c:v>1200.9039557544245</c:v>
                </c:pt>
                <c:pt idx="13">
                  <c:v>1336.55819309969</c:v>
                </c:pt>
                <c:pt idx="14">
                  <c:v>1480.3516846856714</c:v>
                </c:pt>
                <c:pt idx="15">
                  <c:v>1632.7727857668117</c:v>
                </c:pt>
                <c:pt idx="16">
                  <c:v>1794.3391529128203</c:v>
                </c:pt>
                <c:pt idx="17">
                  <c:v>1965.5995020875896</c:v>
                </c:pt>
                <c:pt idx="18">
                  <c:v>2147.1354722128449</c:v>
                </c:pt>
                <c:pt idx="19">
                  <c:v>2339.5636005456154</c:v>
                </c:pt>
                <c:pt idx="20">
                  <c:v>2543.5374165783523</c:v>
                </c:pt>
                <c:pt idx="21">
                  <c:v>2759.7496615730533</c:v>
                </c:pt>
                <c:pt idx="22">
                  <c:v>2988.9346412674367</c:v>
                </c:pt>
                <c:pt idx="23">
                  <c:v>3231.8707197434828</c:v>
                </c:pt>
                <c:pt idx="24">
                  <c:v>3489.3829629280917</c:v>
                </c:pt>
                <c:pt idx="25">
                  <c:v>3762.3459407037772</c:v>
                </c:pt>
                <c:pt idx="26">
                  <c:v>4051.686697146004</c:v>
                </c:pt>
                <c:pt idx="27">
                  <c:v>4358.3878989747645</c:v>
                </c:pt>
                <c:pt idx="28">
                  <c:v>4683.49117291325</c:v>
                </c:pt>
                <c:pt idx="29">
                  <c:v>5028.1006432880449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'複利3 (2)'!$K$11</c:f>
              <c:strCache>
                <c:ptCount val="1"/>
                <c:pt idx="0">
                  <c:v>運用総額2</c:v>
                </c:pt>
              </c:strCache>
            </c:strRef>
          </c:tx>
          <c:dLbls>
            <c:dLbl>
              <c:idx val="4"/>
              <c:layout>
                <c:manualLayout>
                  <c:x val="0"/>
                  <c:y val="-1.91846522781774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1"/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'複利3 (2)'!$B$12:$B$41</c:f>
              <c:strCache>
                <c:ptCount val="30"/>
                <c:pt idx="0">
                  <c:v>1年目</c:v>
                </c:pt>
                <c:pt idx="1">
                  <c:v>2年目</c:v>
                </c:pt>
                <c:pt idx="2">
                  <c:v>3年目</c:v>
                </c:pt>
                <c:pt idx="3">
                  <c:v>4年目</c:v>
                </c:pt>
                <c:pt idx="4">
                  <c:v>5年目</c:v>
                </c:pt>
                <c:pt idx="5">
                  <c:v>6年目</c:v>
                </c:pt>
                <c:pt idx="6">
                  <c:v>7年目</c:v>
                </c:pt>
                <c:pt idx="7">
                  <c:v>8年目</c:v>
                </c:pt>
                <c:pt idx="8">
                  <c:v>9年目</c:v>
                </c:pt>
                <c:pt idx="9">
                  <c:v>10年目</c:v>
                </c:pt>
                <c:pt idx="10">
                  <c:v>11年目</c:v>
                </c:pt>
                <c:pt idx="11">
                  <c:v>12年目</c:v>
                </c:pt>
                <c:pt idx="12">
                  <c:v>13年目</c:v>
                </c:pt>
                <c:pt idx="13">
                  <c:v>14年目</c:v>
                </c:pt>
                <c:pt idx="14">
                  <c:v>15年目</c:v>
                </c:pt>
                <c:pt idx="15">
                  <c:v>16年目</c:v>
                </c:pt>
                <c:pt idx="16">
                  <c:v>17年目</c:v>
                </c:pt>
                <c:pt idx="17">
                  <c:v>18年目</c:v>
                </c:pt>
                <c:pt idx="18">
                  <c:v>19年目</c:v>
                </c:pt>
                <c:pt idx="19">
                  <c:v>20年目</c:v>
                </c:pt>
                <c:pt idx="20">
                  <c:v>21年目</c:v>
                </c:pt>
                <c:pt idx="21">
                  <c:v>22年目</c:v>
                </c:pt>
                <c:pt idx="22">
                  <c:v>23年目</c:v>
                </c:pt>
                <c:pt idx="23">
                  <c:v>24年目</c:v>
                </c:pt>
                <c:pt idx="24">
                  <c:v>25年目</c:v>
                </c:pt>
                <c:pt idx="25">
                  <c:v>26年目</c:v>
                </c:pt>
                <c:pt idx="26">
                  <c:v>27年目</c:v>
                </c:pt>
                <c:pt idx="27">
                  <c:v>28年目</c:v>
                </c:pt>
                <c:pt idx="28">
                  <c:v>29年目</c:v>
                </c:pt>
                <c:pt idx="29">
                  <c:v>30年目</c:v>
                </c:pt>
              </c:strCache>
            </c:strRef>
          </c:cat>
          <c:val>
            <c:numRef>
              <c:f>'複利3 (2)'!$K$12:$K$41</c:f>
              <c:numCache>
                <c:formatCode>#,##0.0"万""円"</c:formatCode>
                <c:ptCount val="30"/>
                <c:pt idx="0">
                  <c:v>127.2</c:v>
                </c:pt>
                <c:pt idx="1">
                  <c:v>262.03199999999998</c:v>
                </c:pt>
                <c:pt idx="2">
                  <c:v>404.95391999999998</c:v>
                </c:pt>
                <c:pt idx="3">
                  <c:v>556.4511551999999</c:v>
                </c:pt>
                <c:pt idx="4">
                  <c:v>717.03822451199994</c:v>
                </c:pt>
                <c:pt idx="5">
                  <c:v>887.26051798271999</c:v>
                </c:pt>
                <c:pt idx="6">
                  <c:v>1067.6961490616832</c:v>
                </c:pt>
                <c:pt idx="7">
                  <c:v>1258.9579180053843</c:v>
                </c:pt>
                <c:pt idx="8">
                  <c:v>1461.6953930857073</c:v>
                </c:pt>
                <c:pt idx="9">
                  <c:v>1676.5971166708498</c:v>
                </c:pt>
                <c:pt idx="10">
                  <c:v>1904.3929436711007</c:v>
                </c:pt>
                <c:pt idx="11">
                  <c:v>2145.8565202913669</c:v>
                </c:pt>
                <c:pt idx="12">
                  <c:v>2401.807911508849</c:v>
                </c:pt>
                <c:pt idx="13">
                  <c:v>2673.11638619938</c:v>
                </c:pt>
                <c:pt idx="14">
                  <c:v>2960.7033693713429</c:v>
                </c:pt>
                <c:pt idx="15">
                  <c:v>3138.3455715336236</c:v>
                </c:pt>
                <c:pt idx="16">
                  <c:v>3326.6463058256409</c:v>
                </c:pt>
                <c:pt idx="17">
                  <c:v>3526.2450841751793</c:v>
                </c:pt>
                <c:pt idx="18">
                  <c:v>3737.8197892256899</c:v>
                </c:pt>
                <c:pt idx="19">
                  <c:v>3962.0889765792313</c:v>
                </c:pt>
                <c:pt idx="20">
                  <c:v>4199.8143151739851</c:v>
                </c:pt>
                <c:pt idx="21">
                  <c:v>4451.8031740844244</c:v>
                </c:pt>
                <c:pt idx="22">
                  <c:v>4718.9113645294901</c:v>
                </c:pt>
                <c:pt idx="23">
                  <c:v>5002.0460464012594</c:v>
                </c:pt>
                <c:pt idx="24">
                  <c:v>5302.1688091853348</c:v>
                </c:pt>
                <c:pt idx="25">
                  <c:v>5620.2989377364547</c:v>
                </c:pt>
                <c:pt idx="26">
                  <c:v>5957.516874000642</c:v>
                </c:pt>
                <c:pt idx="27">
                  <c:v>6314.9678864406806</c:v>
                </c:pt>
                <c:pt idx="28">
                  <c:v>6693.8659596271209</c:v>
                </c:pt>
                <c:pt idx="29">
                  <c:v>7095.4979172047479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'複利3 (2)'!$O$11</c:f>
              <c:strCache>
                <c:ptCount val="1"/>
                <c:pt idx="0">
                  <c:v>運用総額3</c:v>
                </c:pt>
              </c:strCache>
            </c:strRef>
          </c:tx>
          <c:dLbls>
            <c:dLbl>
              <c:idx val="4"/>
              <c:layout>
                <c:manualLayout>
                  <c:x val="-3.2193160313826702E-3"/>
                  <c:y val="-2.36352650163333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50" b="1"/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'複利3 (2)'!$B$12:$B$41</c:f>
              <c:strCache>
                <c:ptCount val="30"/>
                <c:pt idx="0">
                  <c:v>1年目</c:v>
                </c:pt>
                <c:pt idx="1">
                  <c:v>2年目</c:v>
                </c:pt>
                <c:pt idx="2">
                  <c:v>3年目</c:v>
                </c:pt>
                <c:pt idx="3">
                  <c:v>4年目</c:v>
                </c:pt>
                <c:pt idx="4">
                  <c:v>5年目</c:v>
                </c:pt>
                <c:pt idx="5">
                  <c:v>6年目</c:v>
                </c:pt>
                <c:pt idx="6">
                  <c:v>7年目</c:v>
                </c:pt>
                <c:pt idx="7">
                  <c:v>8年目</c:v>
                </c:pt>
                <c:pt idx="8">
                  <c:v>9年目</c:v>
                </c:pt>
                <c:pt idx="9">
                  <c:v>10年目</c:v>
                </c:pt>
                <c:pt idx="10">
                  <c:v>11年目</c:v>
                </c:pt>
                <c:pt idx="11">
                  <c:v>12年目</c:v>
                </c:pt>
                <c:pt idx="12">
                  <c:v>13年目</c:v>
                </c:pt>
                <c:pt idx="13">
                  <c:v>14年目</c:v>
                </c:pt>
                <c:pt idx="14">
                  <c:v>15年目</c:v>
                </c:pt>
                <c:pt idx="15">
                  <c:v>16年目</c:v>
                </c:pt>
                <c:pt idx="16">
                  <c:v>17年目</c:v>
                </c:pt>
                <c:pt idx="17">
                  <c:v>18年目</c:v>
                </c:pt>
                <c:pt idx="18">
                  <c:v>19年目</c:v>
                </c:pt>
                <c:pt idx="19">
                  <c:v>20年目</c:v>
                </c:pt>
                <c:pt idx="20">
                  <c:v>21年目</c:v>
                </c:pt>
                <c:pt idx="21">
                  <c:v>22年目</c:v>
                </c:pt>
                <c:pt idx="22">
                  <c:v>23年目</c:v>
                </c:pt>
                <c:pt idx="23">
                  <c:v>24年目</c:v>
                </c:pt>
                <c:pt idx="24">
                  <c:v>25年目</c:v>
                </c:pt>
                <c:pt idx="25">
                  <c:v>26年目</c:v>
                </c:pt>
                <c:pt idx="26">
                  <c:v>27年目</c:v>
                </c:pt>
                <c:pt idx="27">
                  <c:v>28年目</c:v>
                </c:pt>
                <c:pt idx="28">
                  <c:v>29年目</c:v>
                </c:pt>
                <c:pt idx="29">
                  <c:v>30年目</c:v>
                </c:pt>
              </c:strCache>
            </c:strRef>
          </c:cat>
          <c:val>
            <c:numRef>
              <c:f>'複利3 (2)'!$O$12:$O$41</c:f>
              <c:numCache>
                <c:formatCode>#,##0.0"万""円"</c:formatCode>
                <c:ptCount val="30"/>
                <c:pt idx="0">
                  <c:v>381.6</c:v>
                </c:pt>
                <c:pt idx="1">
                  <c:v>786.096</c:v>
                </c:pt>
                <c:pt idx="2">
                  <c:v>1214.86176</c:v>
                </c:pt>
                <c:pt idx="3">
                  <c:v>1669.3534655999999</c:v>
                </c:pt>
                <c:pt idx="4">
                  <c:v>2151.1146735359998</c:v>
                </c:pt>
                <c:pt idx="5">
                  <c:v>2280.1815539481599</c:v>
                </c:pt>
                <c:pt idx="6">
                  <c:v>2416.9924471850495</c:v>
                </c:pt>
                <c:pt idx="7">
                  <c:v>2562.0119940161526</c:v>
                </c:pt>
                <c:pt idx="8">
                  <c:v>2715.7327136571216</c:v>
                </c:pt>
                <c:pt idx="9">
                  <c:v>2878.6766764765489</c:v>
                </c:pt>
                <c:pt idx="10">
                  <c:v>3051.3972770651417</c:v>
                </c:pt>
                <c:pt idx="11">
                  <c:v>3234.4811136890503</c:v>
                </c:pt>
                <c:pt idx="12">
                  <c:v>3428.5499805103932</c:v>
                </c:pt>
                <c:pt idx="13">
                  <c:v>3634.2629793410169</c:v>
                </c:pt>
                <c:pt idx="14">
                  <c:v>3852.3187581014781</c:v>
                </c:pt>
                <c:pt idx="15">
                  <c:v>4083.4578835875668</c:v>
                </c:pt>
                <c:pt idx="16">
                  <c:v>4328.465356602821</c:v>
                </c:pt>
                <c:pt idx="17">
                  <c:v>4588.1732779989907</c:v>
                </c:pt>
                <c:pt idx="18">
                  <c:v>4863.4636746789301</c:v>
                </c:pt>
                <c:pt idx="19">
                  <c:v>5155.2714951596663</c:v>
                </c:pt>
                <c:pt idx="20">
                  <c:v>5464.5877848692462</c:v>
                </c:pt>
                <c:pt idx="21">
                  <c:v>5792.4630519614011</c:v>
                </c:pt>
                <c:pt idx="22">
                  <c:v>6140.0108350790852</c:v>
                </c:pt>
                <c:pt idx="23">
                  <c:v>6508.4114851838303</c:v>
                </c:pt>
                <c:pt idx="24">
                  <c:v>6898.91617429486</c:v>
                </c:pt>
                <c:pt idx="25">
                  <c:v>7312.8511447525516</c:v>
                </c:pt>
                <c:pt idx="26">
                  <c:v>7751.6222134377049</c:v>
                </c:pt>
                <c:pt idx="27">
                  <c:v>8216.7195462439668</c:v>
                </c:pt>
                <c:pt idx="28">
                  <c:v>8709.722719018604</c:v>
                </c:pt>
                <c:pt idx="29">
                  <c:v>9232.306082159721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252864"/>
        <c:axId val="201254400"/>
      </c:lineChart>
      <c:catAx>
        <c:axId val="2012528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050" b="1"/>
            </a:pPr>
            <a:endParaRPr lang="ja-JP"/>
          </a:p>
        </c:txPr>
        <c:crossAx val="201254400"/>
        <c:crosses val="autoZero"/>
        <c:auto val="1"/>
        <c:lblAlgn val="ctr"/>
        <c:lblOffset val="100"/>
        <c:noMultiLvlLbl val="0"/>
      </c:catAx>
      <c:valAx>
        <c:axId val="201254400"/>
        <c:scaling>
          <c:orientation val="minMax"/>
        </c:scaling>
        <c:delete val="0"/>
        <c:axPos val="l"/>
        <c:majorGridlines/>
        <c:numFmt formatCode="#,##0.0&quot;万&quot;&quot;円&quot;" sourceLinked="1"/>
        <c:majorTickMark val="out"/>
        <c:minorTickMark val="none"/>
        <c:tickLblPos val="nextTo"/>
        <c:crossAx val="20125286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147638</xdr:colOff>
      <xdr:row>73</xdr:row>
      <xdr:rowOff>133351</xdr:rowOff>
    </xdr:from>
    <xdr:to>
      <xdr:col>13</xdr:col>
      <xdr:colOff>790575</xdr:colOff>
      <xdr:row>104</xdr:row>
      <xdr:rowOff>114301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147637</xdr:colOff>
      <xdr:row>105</xdr:row>
      <xdr:rowOff>138113</xdr:rowOff>
    </xdr:from>
    <xdr:to>
      <xdr:col>13</xdr:col>
      <xdr:colOff>790575</xdr:colOff>
      <xdr:row>135</xdr:row>
      <xdr:rowOff>119063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147638</xdr:colOff>
      <xdr:row>43</xdr:row>
      <xdr:rowOff>133351</xdr:rowOff>
    </xdr:from>
    <xdr:to>
      <xdr:col>14</xdr:col>
      <xdr:colOff>790575</xdr:colOff>
      <xdr:row>74</xdr:row>
      <xdr:rowOff>114301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67;&#12500;&#12540;&#12467;&#12500;&#12540;24282_asset_life_simulato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3478;&#35336;_&#26666;&#24335;&#25237;&#36039;\&#12467;&#12500;&#12540;&#12467;&#12500;&#12540;24282_asset_life_simulat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使い方"/>
      <sheetName val="生涯資産額シミュレータ（入力）"/>
      <sheetName val="生涯資産額シミュレータ（結果）"/>
      <sheetName val="ポートフォリオ(入力・結果)"/>
      <sheetName val="資産変動"/>
      <sheetName val="【付録】株式の値動き"/>
      <sheetName val="program"/>
      <sheetName val="生涯平均年収"/>
      <sheetName val="可処分所得表"/>
      <sheetName val="資産変動信頼区間-"/>
      <sheetName val="所得税"/>
      <sheetName val="報酬比例部分の乗率"/>
      <sheetName val="data"/>
    </sheetNames>
    <sheetDataSet>
      <sheetData sheetId="0"/>
      <sheetData sheetId="1"/>
      <sheetData sheetId="2"/>
      <sheetData sheetId="3"/>
      <sheetData sheetId="4"/>
      <sheetData sheetId="5">
        <row r="8">
          <cell r="D8">
            <v>0.20120120120120122</v>
          </cell>
        </row>
        <row r="9">
          <cell r="D9" t="str">
            <v/>
          </cell>
        </row>
        <row r="10">
          <cell r="D10" t="str">
            <v/>
          </cell>
        </row>
        <row r="11">
          <cell r="D11" t="str">
            <v/>
          </cell>
        </row>
        <row r="12">
          <cell r="D12" t="str">
            <v/>
          </cell>
        </row>
        <row r="13">
          <cell r="D13" t="str">
            <v/>
          </cell>
        </row>
        <row r="14">
          <cell r="D14" t="str">
            <v/>
          </cell>
        </row>
        <row r="15">
          <cell r="D15" t="str">
            <v/>
          </cell>
        </row>
        <row r="16">
          <cell r="D16" t="str">
            <v/>
          </cell>
        </row>
        <row r="17">
          <cell r="D17" t="str">
            <v/>
          </cell>
        </row>
        <row r="18">
          <cell r="D18" t="str">
            <v/>
          </cell>
        </row>
        <row r="19">
          <cell r="D19" t="str">
            <v/>
          </cell>
        </row>
        <row r="20">
          <cell r="D20" t="str">
            <v/>
          </cell>
        </row>
        <row r="21">
          <cell r="D21" t="str">
            <v/>
          </cell>
        </row>
        <row r="22">
          <cell r="D22" t="str">
            <v/>
          </cell>
        </row>
        <row r="23">
          <cell r="D23" t="str">
            <v/>
          </cell>
        </row>
        <row r="24">
          <cell r="D24" t="str">
            <v/>
          </cell>
        </row>
        <row r="25">
          <cell r="D25" t="str">
            <v/>
          </cell>
        </row>
        <row r="26">
          <cell r="D26" t="str">
            <v/>
          </cell>
        </row>
        <row r="27">
          <cell r="D27" t="str">
            <v/>
          </cell>
        </row>
        <row r="28">
          <cell r="D28" t="str">
            <v/>
          </cell>
        </row>
        <row r="29">
          <cell r="D29" t="str">
            <v/>
          </cell>
        </row>
        <row r="30">
          <cell r="D30" t="str">
            <v/>
          </cell>
        </row>
        <row r="31">
          <cell r="D31" t="str">
            <v/>
          </cell>
        </row>
        <row r="32">
          <cell r="D32" t="str">
            <v/>
          </cell>
        </row>
        <row r="33">
          <cell r="D33" t="str">
            <v/>
          </cell>
        </row>
        <row r="34">
          <cell r="D34" t="str">
            <v/>
          </cell>
        </row>
        <row r="35">
          <cell r="D35" t="str">
            <v/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使い方"/>
      <sheetName val="生涯資産額シミュレータ（入力）"/>
      <sheetName val="生涯資産額シミュレータ（結果）"/>
      <sheetName val="ポートフォリオ(入力・結果)"/>
      <sheetName val="資産変動"/>
      <sheetName val="【付録】株式の値動き"/>
      <sheetName val="program"/>
      <sheetName val="生涯平均年収"/>
      <sheetName val="可処分所得表"/>
      <sheetName val="資産変動信頼区間-"/>
      <sheetName val="所得税"/>
      <sheetName val="報酬比例部分の乗率"/>
      <sheetName val="data"/>
    </sheetNames>
    <sheetDataSet>
      <sheetData sheetId="0"/>
      <sheetData sheetId="1"/>
      <sheetData sheetId="2"/>
      <sheetData sheetId="3"/>
      <sheetData sheetId="4"/>
      <sheetData sheetId="5">
        <row r="8">
          <cell r="D8">
            <v>0.20120120120120122</v>
          </cell>
        </row>
        <row r="9">
          <cell r="D9" t="str">
            <v/>
          </cell>
        </row>
        <row r="10">
          <cell r="D10" t="str">
            <v/>
          </cell>
        </row>
        <row r="11">
          <cell r="D11" t="str">
            <v/>
          </cell>
        </row>
        <row r="12">
          <cell r="D12" t="str">
            <v/>
          </cell>
        </row>
        <row r="13">
          <cell r="D13" t="str">
            <v/>
          </cell>
        </row>
        <row r="14">
          <cell r="D14" t="str">
            <v/>
          </cell>
        </row>
        <row r="15">
          <cell r="D15" t="str">
            <v/>
          </cell>
        </row>
        <row r="16">
          <cell r="D16" t="str">
            <v/>
          </cell>
        </row>
        <row r="17">
          <cell r="D17" t="str">
            <v/>
          </cell>
        </row>
        <row r="18">
          <cell r="D18" t="str">
            <v/>
          </cell>
        </row>
        <row r="19">
          <cell r="D19" t="str">
            <v/>
          </cell>
        </row>
        <row r="20">
          <cell r="D20" t="str">
            <v/>
          </cell>
        </row>
        <row r="21">
          <cell r="D21" t="str">
            <v/>
          </cell>
        </row>
        <row r="22">
          <cell r="D22" t="str">
            <v/>
          </cell>
        </row>
        <row r="23">
          <cell r="D23" t="str">
            <v/>
          </cell>
        </row>
        <row r="24">
          <cell r="D24" t="str">
            <v/>
          </cell>
        </row>
        <row r="25">
          <cell r="D25" t="str">
            <v/>
          </cell>
        </row>
        <row r="26">
          <cell r="D26" t="str">
            <v/>
          </cell>
        </row>
        <row r="27">
          <cell r="D27" t="str">
            <v/>
          </cell>
        </row>
        <row r="28">
          <cell r="D28" t="str">
            <v/>
          </cell>
        </row>
        <row r="29">
          <cell r="D29" t="str">
            <v/>
          </cell>
        </row>
        <row r="30">
          <cell r="D30" t="str">
            <v/>
          </cell>
        </row>
        <row r="31">
          <cell r="D31" t="str">
            <v/>
          </cell>
        </row>
        <row r="32">
          <cell r="D32" t="str">
            <v/>
          </cell>
        </row>
        <row r="33">
          <cell r="D33" t="str">
            <v/>
          </cell>
        </row>
        <row r="34">
          <cell r="D34" t="str">
            <v/>
          </cell>
        </row>
        <row r="35">
          <cell r="D35" t="str">
            <v/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2"/>
  <sheetViews>
    <sheetView showGridLines="0" tabSelected="1" topLeftCell="A52" zoomScaleNormal="100" workbookViewId="0">
      <selection activeCell="J21" sqref="J21"/>
    </sheetView>
  </sheetViews>
  <sheetFormatPr defaultRowHeight="13.5"/>
  <cols>
    <col min="1" max="1" width="10.75" style="1" customWidth="1"/>
    <col min="2" max="2" width="13.125" style="1" customWidth="1"/>
    <col min="3" max="5" width="11.125" style="1" customWidth="1"/>
    <col min="6" max="8" width="11.875" style="1" customWidth="1"/>
    <col min="9" max="11" width="11.5" style="1" customWidth="1"/>
    <col min="12" max="14" width="10.875" style="1" customWidth="1"/>
    <col min="15" max="16384" width="9" style="1"/>
  </cols>
  <sheetData>
    <row r="1" spans="1:14" ht="18" customHeight="1" thickBot="1">
      <c r="A1" s="33" t="s">
        <v>73</v>
      </c>
      <c r="B1" s="33"/>
    </row>
    <row r="2" spans="1:14" ht="6" customHeight="1" thickTop="1"/>
    <row r="3" spans="1:14" ht="19.5" customHeight="1">
      <c r="A3" s="11" t="s">
        <v>78</v>
      </c>
      <c r="B3" s="14">
        <v>0</v>
      </c>
      <c r="C3" s="3" t="s">
        <v>41</v>
      </c>
    </row>
    <row r="4" spans="1:14" ht="17.25" customHeight="1">
      <c r="A4" s="11" t="s">
        <v>71</v>
      </c>
      <c r="B4" s="10">
        <v>0.06</v>
      </c>
      <c r="C4" s="3" t="s">
        <v>64</v>
      </c>
    </row>
    <row r="5" spans="1:14" ht="17.25" customHeight="1">
      <c r="A5" s="11" t="s">
        <v>72</v>
      </c>
      <c r="B5" s="10">
        <v>0.06</v>
      </c>
      <c r="C5" s="3" t="s">
        <v>64</v>
      </c>
    </row>
    <row r="6" spans="1:14" ht="17.25" customHeight="1">
      <c r="A6" s="11" t="s">
        <v>85</v>
      </c>
      <c r="B6" s="10">
        <v>0.06</v>
      </c>
      <c r="C6" s="3" t="s">
        <v>64</v>
      </c>
    </row>
    <row r="7" spans="1:14" ht="17.25" customHeight="1">
      <c r="A7" s="11" t="s">
        <v>74</v>
      </c>
      <c r="B7" s="14">
        <v>5</v>
      </c>
      <c r="C7" s="3" t="s">
        <v>42</v>
      </c>
      <c r="F7" s="11" t="s">
        <v>76</v>
      </c>
      <c r="G7" s="15">
        <f>B7*12</f>
        <v>60</v>
      </c>
      <c r="H7" s="4" t="s">
        <v>80</v>
      </c>
    </row>
    <row r="8" spans="1:14" ht="17.25" customHeight="1">
      <c r="A8" s="11" t="s">
        <v>75</v>
      </c>
      <c r="B8" s="14">
        <v>10</v>
      </c>
      <c r="C8" s="3" t="s">
        <v>42</v>
      </c>
      <c r="F8" s="11" t="s">
        <v>77</v>
      </c>
      <c r="G8" s="15">
        <f>B8*12</f>
        <v>120</v>
      </c>
      <c r="H8" s="4" t="s">
        <v>80</v>
      </c>
    </row>
    <row r="9" spans="1:14" ht="17.25" customHeight="1">
      <c r="A9" s="11" t="s">
        <v>86</v>
      </c>
      <c r="B9" s="14">
        <v>30</v>
      </c>
      <c r="C9" s="3" t="s">
        <v>42</v>
      </c>
      <c r="F9" s="11" t="s">
        <v>81</v>
      </c>
      <c r="G9" s="15">
        <f>B9*12</f>
        <v>360</v>
      </c>
      <c r="H9" s="4" t="s">
        <v>80</v>
      </c>
    </row>
    <row r="10" spans="1:14" ht="7.5" customHeight="1">
      <c r="A10" s="2"/>
    </row>
    <row r="11" spans="1:14" ht="17.25" customHeight="1">
      <c r="A11" s="13" t="s">
        <v>0</v>
      </c>
      <c r="B11" s="13" t="s">
        <v>79</v>
      </c>
      <c r="C11" s="13" t="s">
        <v>76</v>
      </c>
      <c r="D11" s="13" t="s">
        <v>65</v>
      </c>
      <c r="E11" s="13" t="s">
        <v>67</v>
      </c>
      <c r="F11" s="13" t="s">
        <v>69</v>
      </c>
      <c r="G11" s="29" t="s">
        <v>77</v>
      </c>
      <c r="H11" s="29" t="s">
        <v>66</v>
      </c>
      <c r="I11" s="29" t="s">
        <v>68</v>
      </c>
      <c r="J11" s="29" t="s">
        <v>70</v>
      </c>
      <c r="K11" s="32" t="s">
        <v>81</v>
      </c>
      <c r="L11" s="32" t="s">
        <v>82</v>
      </c>
      <c r="M11" s="32" t="s">
        <v>83</v>
      </c>
      <c r="N11" s="32" t="s">
        <v>84</v>
      </c>
    </row>
    <row r="12" spans="1:14">
      <c r="A12" s="12" t="s">
        <v>1</v>
      </c>
      <c r="B12" s="16">
        <f>B3</f>
        <v>0</v>
      </c>
      <c r="C12" s="16">
        <f t="shared" ref="C12:C43" si="0">$G$7</f>
        <v>60</v>
      </c>
      <c r="D12" s="16">
        <f>B12+C12</f>
        <v>60</v>
      </c>
      <c r="E12" s="16">
        <f>(D12)*$B$4</f>
        <v>3.5999999999999996</v>
      </c>
      <c r="F12" s="17">
        <f>D12+E12</f>
        <v>63.6</v>
      </c>
      <c r="G12" s="16">
        <f t="shared" ref="G12:G43" si="1">$G$8</f>
        <v>120</v>
      </c>
      <c r="H12" s="16">
        <f>B12+G12</f>
        <v>120</v>
      </c>
      <c r="I12" s="16">
        <f>(H12)*$B$5</f>
        <v>7.1999999999999993</v>
      </c>
      <c r="J12" s="17">
        <f>H12+I12</f>
        <v>127.2</v>
      </c>
      <c r="K12" s="16">
        <f t="shared" ref="K12:K43" si="2">$G$9</f>
        <v>360</v>
      </c>
      <c r="L12" s="16">
        <f>B12+K12</f>
        <v>360</v>
      </c>
      <c r="M12" s="16">
        <f>(L12)*$B$6</f>
        <v>21.599999999999998</v>
      </c>
      <c r="N12" s="17">
        <f>L12+M12</f>
        <v>381.6</v>
      </c>
    </row>
    <row r="13" spans="1:14">
      <c r="A13" s="12" t="s">
        <v>2</v>
      </c>
      <c r="B13" s="5"/>
      <c r="C13" s="16">
        <f t="shared" si="0"/>
        <v>60</v>
      </c>
      <c r="D13" s="16">
        <f>C13+F12</f>
        <v>123.6</v>
      </c>
      <c r="E13" s="16">
        <f>D13*$B$4</f>
        <v>7.4159999999999995</v>
      </c>
      <c r="F13" s="17">
        <f>D13+E13</f>
        <v>131.01599999999999</v>
      </c>
      <c r="G13" s="16">
        <f t="shared" si="1"/>
        <v>120</v>
      </c>
      <c r="H13" s="16">
        <f>G13+J12</f>
        <v>247.2</v>
      </c>
      <c r="I13" s="16">
        <f>H13*$B$5</f>
        <v>14.831999999999999</v>
      </c>
      <c r="J13" s="17">
        <f>H13+I13</f>
        <v>262.03199999999998</v>
      </c>
      <c r="K13" s="16">
        <f t="shared" si="2"/>
        <v>360</v>
      </c>
      <c r="L13" s="16">
        <f>K13+N12</f>
        <v>741.6</v>
      </c>
      <c r="M13" s="16">
        <f>L13*$B$5</f>
        <v>44.496000000000002</v>
      </c>
      <c r="N13" s="17">
        <f>L13+M13</f>
        <v>786.096</v>
      </c>
    </row>
    <row r="14" spans="1:14">
      <c r="A14" s="12" t="s">
        <v>3</v>
      </c>
      <c r="B14" s="5"/>
      <c r="C14" s="16">
        <f t="shared" si="0"/>
        <v>60</v>
      </c>
      <c r="D14" s="16">
        <f>C14+F13</f>
        <v>191.01599999999999</v>
      </c>
      <c r="E14" s="16">
        <f>D14*$B$4</f>
        <v>11.460959999999998</v>
      </c>
      <c r="F14" s="17">
        <f>D14+E14</f>
        <v>202.47695999999999</v>
      </c>
      <c r="G14" s="16">
        <f t="shared" si="1"/>
        <v>120</v>
      </c>
      <c r="H14" s="16">
        <f>G14+J13</f>
        <v>382.03199999999998</v>
      </c>
      <c r="I14" s="16">
        <f>H14*$B$5</f>
        <v>22.921919999999997</v>
      </c>
      <c r="J14" s="17">
        <f>H14+I14</f>
        <v>404.95391999999998</v>
      </c>
      <c r="K14" s="16">
        <f t="shared" si="2"/>
        <v>360</v>
      </c>
      <c r="L14" s="16">
        <f>K14+N13</f>
        <v>1146.096</v>
      </c>
      <c r="M14" s="16">
        <f>L14*$B$5</f>
        <v>68.76576</v>
      </c>
      <c r="N14" s="17">
        <f>L14+M14</f>
        <v>1214.86176</v>
      </c>
    </row>
    <row r="15" spans="1:14">
      <c r="A15" s="12" t="s">
        <v>4</v>
      </c>
      <c r="B15" s="5"/>
      <c r="C15" s="16">
        <f t="shared" si="0"/>
        <v>60</v>
      </c>
      <c r="D15" s="16">
        <f>C15+F14</f>
        <v>262.47695999999996</v>
      </c>
      <c r="E15" s="16">
        <f>D15*$B$4</f>
        <v>15.748617599999998</v>
      </c>
      <c r="F15" s="17">
        <f>D15+E15</f>
        <v>278.22557759999995</v>
      </c>
      <c r="G15" s="16">
        <f t="shared" si="1"/>
        <v>120</v>
      </c>
      <c r="H15" s="16">
        <f>G15+J14</f>
        <v>524.95391999999993</v>
      </c>
      <c r="I15" s="16">
        <f>H15*$B$5</f>
        <v>31.497235199999995</v>
      </c>
      <c r="J15" s="17">
        <f>H15+I15</f>
        <v>556.4511551999999</v>
      </c>
      <c r="K15" s="16">
        <f t="shared" si="2"/>
        <v>360</v>
      </c>
      <c r="L15" s="16">
        <f>K15+N14</f>
        <v>1574.86176</v>
      </c>
      <c r="M15" s="16">
        <f>L15*$B$5</f>
        <v>94.491705600000003</v>
      </c>
      <c r="N15" s="17">
        <f>L15+M15</f>
        <v>1669.3534655999999</v>
      </c>
    </row>
    <row r="16" spans="1:14">
      <c r="A16" s="12" t="s">
        <v>5</v>
      </c>
      <c r="B16" s="5"/>
      <c r="C16" s="16">
        <f t="shared" si="0"/>
        <v>60</v>
      </c>
      <c r="D16" s="16">
        <f>C16+F15</f>
        <v>338.22557759999995</v>
      </c>
      <c r="E16" s="16">
        <f>D16*$B$4</f>
        <v>20.293534655999995</v>
      </c>
      <c r="F16" s="17">
        <f>D16+E16</f>
        <v>358.51911225599997</v>
      </c>
      <c r="G16" s="16">
        <f t="shared" si="1"/>
        <v>120</v>
      </c>
      <c r="H16" s="16">
        <f>G16+J15</f>
        <v>676.4511551999999</v>
      </c>
      <c r="I16" s="16">
        <f>H16*$B$5</f>
        <v>40.58706931199999</v>
      </c>
      <c r="J16" s="17">
        <f>H16+I16</f>
        <v>717.03822451199994</v>
      </c>
      <c r="K16" s="16">
        <f t="shared" si="2"/>
        <v>360</v>
      </c>
      <c r="L16" s="16">
        <f>K16+N15</f>
        <v>2029.3534655999999</v>
      </c>
      <c r="M16" s="16">
        <f>L16*$B$5</f>
        <v>121.76120793599999</v>
      </c>
      <c r="N16" s="17">
        <f>L16+M16</f>
        <v>2151.1146735359998</v>
      </c>
    </row>
    <row r="17" spans="1:14">
      <c r="A17" s="12" t="s">
        <v>6</v>
      </c>
      <c r="B17" s="5"/>
      <c r="C17" s="16">
        <f t="shared" si="0"/>
        <v>60</v>
      </c>
      <c r="D17" s="16">
        <f>C17+F16</f>
        <v>418.51911225599997</v>
      </c>
      <c r="E17" s="16">
        <f>D17*$B$4</f>
        <v>25.111146735359998</v>
      </c>
      <c r="F17" s="17">
        <f>D17+E17</f>
        <v>443.63025899135999</v>
      </c>
      <c r="G17" s="16">
        <f t="shared" si="1"/>
        <v>120</v>
      </c>
      <c r="H17" s="16">
        <f>G17+J16</f>
        <v>837.03822451199994</v>
      </c>
      <c r="I17" s="16">
        <f>H17*$B$5</f>
        <v>50.222293470719997</v>
      </c>
      <c r="J17" s="17">
        <f>H17+I17</f>
        <v>887.26051798271999</v>
      </c>
      <c r="K17" s="16">
        <f t="shared" si="2"/>
        <v>360</v>
      </c>
      <c r="L17" s="16">
        <f>K17+N16</f>
        <v>2511.1146735359998</v>
      </c>
      <c r="M17" s="16">
        <f>L17*$B$5</f>
        <v>150.66688041216</v>
      </c>
      <c r="N17" s="17">
        <f>L17+M17</f>
        <v>2661.7815539481599</v>
      </c>
    </row>
    <row r="18" spans="1:14">
      <c r="A18" s="12" t="s">
        <v>7</v>
      </c>
      <c r="B18" s="5"/>
      <c r="C18" s="16">
        <f t="shared" si="0"/>
        <v>60</v>
      </c>
      <c r="D18" s="16">
        <f>C18+F17</f>
        <v>503.63025899135999</v>
      </c>
      <c r="E18" s="16">
        <f>D18*$B$4</f>
        <v>30.217815539481599</v>
      </c>
      <c r="F18" s="17">
        <f>D18+E18</f>
        <v>533.84807453084159</v>
      </c>
      <c r="G18" s="16">
        <f t="shared" si="1"/>
        <v>120</v>
      </c>
      <c r="H18" s="16">
        <f>G18+J17</f>
        <v>1007.26051798272</v>
      </c>
      <c r="I18" s="16">
        <f>H18*$B$5</f>
        <v>60.435631078963198</v>
      </c>
      <c r="J18" s="17">
        <f>H18+I18</f>
        <v>1067.6961490616832</v>
      </c>
      <c r="K18" s="16">
        <f t="shared" si="2"/>
        <v>360</v>
      </c>
      <c r="L18" s="16">
        <f>K18+N17</f>
        <v>3021.7815539481599</v>
      </c>
      <c r="M18" s="16">
        <f>L18*$B$5</f>
        <v>181.30689323688958</v>
      </c>
      <c r="N18" s="17">
        <f>L18+M18</f>
        <v>3203.0884471850495</v>
      </c>
    </row>
    <row r="19" spans="1:14">
      <c r="A19" s="12" t="s">
        <v>8</v>
      </c>
      <c r="B19" s="5"/>
      <c r="C19" s="16">
        <f t="shared" si="0"/>
        <v>60</v>
      </c>
      <c r="D19" s="16">
        <f>C19+F18</f>
        <v>593.84807453084159</v>
      </c>
      <c r="E19" s="16">
        <f>D19*$B$4</f>
        <v>35.630884471850493</v>
      </c>
      <c r="F19" s="17">
        <f>D19+E19</f>
        <v>629.47895900269214</v>
      </c>
      <c r="G19" s="16">
        <f t="shared" si="1"/>
        <v>120</v>
      </c>
      <c r="H19" s="16">
        <f>G19+J18</f>
        <v>1187.6961490616832</v>
      </c>
      <c r="I19" s="16">
        <f>H19*$B$5</f>
        <v>71.261768943700986</v>
      </c>
      <c r="J19" s="17">
        <f>H19+I19</f>
        <v>1258.9579180053843</v>
      </c>
      <c r="K19" s="16">
        <f t="shared" si="2"/>
        <v>360</v>
      </c>
      <c r="L19" s="16">
        <f>K19+N18</f>
        <v>3563.0884471850495</v>
      </c>
      <c r="M19" s="16">
        <f>L19*$B$5</f>
        <v>213.78530683110296</v>
      </c>
      <c r="N19" s="17">
        <f>L19+M19</f>
        <v>3776.8737540161524</v>
      </c>
    </row>
    <row r="20" spans="1:14">
      <c r="A20" s="12" t="s">
        <v>9</v>
      </c>
      <c r="B20" s="5"/>
      <c r="C20" s="16">
        <f t="shared" si="0"/>
        <v>60</v>
      </c>
      <c r="D20" s="16">
        <f>C20+F19</f>
        <v>689.47895900269214</v>
      </c>
      <c r="E20" s="16">
        <f>D20*$B$4</f>
        <v>41.368737540161526</v>
      </c>
      <c r="F20" s="17">
        <f>D20+E20</f>
        <v>730.84769654285367</v>
      </c>
      <c r="G20" s="16">
        <f t="shared" si="1"/>
        <v>120</v>
      </c>
      <c r="H20" s="16">
        <f>G20+J19</f>
        <v>1378.9579180053843</v>
      </c>
      <c r="I20" s="16">
        <f>H20*$B$5</f>
        <v>82.737475080323051</v>
      </c>
      <c r="J20" s="17">
        <f>H20+I20</f>
        <v>1461.6953930857073</v>
      </c>
      <c r="K20" s="16">
        <f t="shared" si="2"/>
        <v>360</v>
      </c>
      <c r="L20" s="16">
        <f>K20+N19</f>
        <v>4136.8737540161528</v>
      </c>
      <c r="M20" s="16">
        <f>L20*$B$5</f>
        <v>248.21242524096917</v>
      </c>
      <c r="N20" s="17">
        <f>L20+M20</f>
        <v>4385.0861792571222</v>
      </c>
    </row>
    <row r="21" spans="1:14">
      <c r="A21" s="12" t="s">
        <v>10</v>
      </c>
      <c r="B21" s="6"/>
      <c r="C21" s="18">
        <f t="shared" si="0"/>
        <v>60</v>
      </c>
      <c r="D21" s="18">
        <f>C21+F20</f>
        <v>790.84769654285367</v>
      </c>
      <c r="E21" s="18">
        <f>D21*$B$4</f>
        <v>47.450861792571217</v>
      </c>
      <c r="F21" s="19">
        <f>D21+E21</f>
        <v>838.2985583354249</v>
      </c>
      <c r="G21" s="18">
        <f t="shared" si="1"/>
        <v>120</v>
      </c>
      <c r="H21" s="18">
        <f>G21+J20</f>
        <v>1581.6953930857073</v>
      </c>
      <c r="I21" s="18">
        <f>H21*$B$5</f>
        <v>94.901723585142435</v>
      </c>
      <c r="J21" s="19">
        <f>H21+I21</f>
        <v>1676.5971166708498</v>
      </c>
      <c r="K21" s="18">
        <f t="shared" si="2"/>
        <v>360</v>
      </c>
      <c r="L21" s="20">
        <f>K21+N20</f>
        <v>4745.0861792571222</v>
      </c>
      <c r="M21" s="18">
        <f>L21*$B$5</f>
        <v>284.70517075542733</v>
      </c>
      <c r="N21" s="19">
        <f>L21+M21</f>
        <v>5029.7913500125496</v>
      </c>
    </row>
    <row r="22" spans="1:14">
      <c r="A22" s="12" t="s">
        <v>11</v>
      </c>
      <c r="B22" s="5"/>
      <c r="C22" s="16">
        <f t="shared" si="0"/>
        <v>60</v>
      </c>
      <c r="D22" s="16">
        <f>C22+F21</f>
        <v>898.2985583354249</v>
      </c>
      <c r="E22" s="16">
        <f>D22*$B$4</f>
        <v>53.89791350012549</v>
      </c>
      <c r="F22" s="17">
        <f>D22+E22</f>
        <v>952.19647183555037</v>
      </c>
      <c r="G22" s="16">
        <f t="shared" si="1"/>
        <v>120</v>
      </c>
      <c r="H22" s="16">
        <f>G22+J21</f>
        <v>1796.5971166708498</v>
      </c>
      <c r="I22" s="16">
        <f>H22*$B$5</f>
        <v>107.79582700025098</v>
      </c>
      <c r="J22" s="17">
        <f>H22+I22</f>
        <v>1904.3929436711007</v>
      </c>
      <c r="K22" s="16">
        <f t="shared" si="2"/>
        <v>360</v>
      </c>
      <c r="L22" s="16">
        <f>K22+N21</f>
        <v>5389.7913500125496</v>
      </c>
      <c r="M22" s="16">
        <f>L22*$B$5</f>
        <v>323.38748100075298</v>
      </c>
      <c r="N22" s="17">
        <f>L22+M22</f>
        <v>5713.1788310133024</v>
      </c>
    </row>
    <row r="23" spans="1:14">
      <c r="A23" s="12" t="s">
        <v>12</v>
      </c>
      <c r="B23" s="5"/>
      <c r="C23" s="16">
        <f t="shared" si="0"/>
        <v>60</v>
      </c>
      <c r="D23" s="16">
        <f>C23+F22</f>
        <v>1012.1964718355504</v>
      </c>
      <c r="E23" s="16">
        <f>D23*$B$4</f>
        <v>60.73178831013302</v>
      </c>
      <c r="F23" s="17">
        <f>D23+E23</f>
        <v>1072.9282601456835</v>
      </c>
      <c r="G23" s="16">
        <f t="shared" si="1"/>
        <v>120</v>
      </c>
      <c r="H23" s="16">
        <f>G23+J22</f>
        <v>2024.3929436711007</v>
      </c>
      <c r="I23" s="16">
        <f>H23*$B$5</f>
        <v>121.46357662026604</v>
      </c>
      <c r="J23" s="17">
        <f>H23+I23</f>
        <v>2145.8565202913669</v>
      </c>
      <c r="K23" s="16">
        <f t="shared" si="2"/>
        <v>360</v>
      </c>
      <c r="L23" s="16">
        <f>K23+N22</f>
        <v>6073.1788310133024</v>
      </c>
      <c r="M23" s="16">
        <f>L23*$B$5</f>
        <v>364.39072986079816</v>
      </c>
      <c r="N23" s="17">
        <f>L23+M23</f>
        <v>6437.5695608741007</v>
      </c>
    </row>
    <row r="24" spans="1:14">
      <c r="A24" s="12" t="s">
        <v>13</v>
      </c>
      <c r="B24" s="5"/>
      <c r="C24" s="16">
        <f t="shared" si="0"/>
        <v>60</v>
      </c>
      <c r="D24" s="16">
        <f>C24+F23</f>
        <v>1132.9282601456835</v>
      </c>
      <c r="E24" s="16">
        <f>D24*$B$4</f>
        <v>67.975695608741006</v>
      </c>
      <c r="F24" s="17">
        <f>D24+E24</f>
        <v>1200.9039557544245</v>
      </c>
      <c r="G24" s="16">
        <f t="shared" si="1"/>
        <v>120</v>
      </c>
      <c r="H24" s="16">
        <f>G24+J23</f>
        <v>2265.8565202913669</v>
      </c>
      <c r="I24" s="16">
        <f>H24*$B$5</f>
        <v>135.95139121748201</v>
      </c>
      <c r="J24" s="17">
        <f>H24+I24</f>
        <v>2401.807911508849</v>
      </c>
      <c r="K24" s="16">
        <f t="shared" si="2"/>
        <v>360</v>
      </c>
      <c r="L24" s="16">
        <f>K24+N23</f>
        <v>6797.5695608741007</v>
      </c>
      <c r="M24" s="16">
        <f>L24*$B$5</f>
        <v>407.85417365244604</v>
      </c>
      <c r="N24" s="17">
        <f>L24+M24</f>
        <v>7205.4237345265465</v>
      </c>
    </row>
    <row r="25" spans="1:14">
      <c r="A25" s="12" t="s">
        <v>14</v>
      </c>
      <c r="B25" s="5"/>
      <c r="C25" s="16">
        <f t="shared" si="0"/>
        <v>60</v>
      </c>
      <c r="D25" s="16">
        <f>C25+F24</f>
        <v>1260.9039557544245</v>
      </c>
      <c r="E25" s="16">
        <f>D25*$B$4</f>
        <v>75.654237345265472</v>
      </c>
      <c r="F25" s="17">
        <f>D25+E25</f>
        <v>1336.55819309969</v>
      </c>
      <c r="G25" s="16">
        <f t="shared" si="1"/>
        <v>120</v>
      </c>
      <c r="H25" s="16">
        <f>G25+J24</f>
        <v>2521.807911508849</v>
      </c>
      <c r="I25" s="16">
        <f>H25*$B$5</f>
        <v>151.30847469053094</v>
      </c>
      <c r="J25" s="17">
        <f>H25+I25</f>
        <v>2673.11638619938</v>
      </c>
      <c r="K25" s="16">
        <f t="shared" si="2"/>
        <v>360</v>
      </c>
      <c r="L25" s="16">
        <f>K25+N24</f>
        <v>7565.4237345265465</v>
      </c>
      <c r="M25" s="16">
        <f>L25*$B$5</f>
        <v>453.92542407159277</v>
      </c>
      <c r="N25" s="17">
        <f>L25+M25</f>
        <v>8019.3491585981392</v>
      </c>
    </row>
    <row r="26" spans="1:14">
      <c r="A26" s="12" t="s">
        <v>15</v>
      </c>
      <c r="B26" s="5"/>
      <c r="C26" s="16">
        <f t="shared" si="0"/>
        <v>60</v>
      </c>
      <c r="D26" s="16">
        <f>C26+F25</f>
        <v>1396.55819309969</v>
      </c>
      <c r="E26" s="16">
        <f>D26*$B$4</f>
        <v>83.7934915859814</v>
      </c>
      <c r="F26" s="17">
        <f>D26+E26</f>
        <v>1480.3516846856714</v>
      </c>
      <c r="G26" s="16">
        <f t="shared" si="1"/>
        <v>120</v>
      </c>
      <c r="H26" s="16">
        <f>G26+J25</f>
        <v>2793.11638619938</v>
      </c>
      <c r="I26" s="16">
        <f>H26*$B$5</f>
        <v>167.5869831719628</v>
      </c>
      <c r="J26" s="17">
        <f>H26+I26</f>
        <v>2960.7033693713429</v>
      </c>
      <c r="K26" s="16">
        <f t="shared" si="2"/>
        <v>360</v>
      </c>
      <c r="L26" s="16">
        <f>K26+N25</f>
        <v>8379.3491585981392</v>
      </c>
      <c r="M26" s="16">
        <f>L26*$B$5</f>
        <v>502.76094951588834</v>
      </c>
      <c r="N26" s="17">
        <f>L26+M26</f>
        <v>8882.1101081140278</v>
      </c>
    </row>
    <row r="27" spans="1:14">
      <c r="A27" s="12" t="s">
        <v>16</v>
      </c>
      <c r="B27" s="5"/>
      <c r="C27" s="16">
        <f t="shared" si="0"/>
        <v>60</v>
      </c>
      <c r="D27" s="16">
        <f>C27+F26</f>
        <v>1540.3516846856714</v>
      </c>
      <c r="E27" s="16">
        <f>D27*$B$4</f>
        <v>92.421101081140279</v>
      </c>
      <c r="F27" s="17">
        <f>D27+E27</f>
        <v>1632.7727857668117</v>
      </c>
      <c r="G27" s="16">
        <f t="shared" si="1"/>
        <v>120</v>
      </c>
      <c r="H27" s="16">
        <f>G27+J26</f>
        <v>3080.7033693713429</v>
      </c>
      <c r="I27" s="16">
        <f>H27*$B$5</f>
        <v>184.84220216228056</v>
      </c>
      <c r="J27" s="17">
        <f>H27+I27</f>
        <v>3265.5455715336234</v>
      </c>
      <c r="K27" s="16">
        <f t="shared" si="2"/>
        <v>360</v>
      </c>
      <c r="L27" s="16">
        <f>K27+N26</f>
        <v>9242.1101081140278</v>
      </c>
      <c r="M27" s="16">
        <f>L27*$B$5</f>
        <v>554.52660648684162</v>
      </c>
      <c r="N27" s="17">
        <f>L27+M27</f>
        <v>9796.6367146008688</v>
      </c>
    </row>
    <row r="28" spans="1:14">
      <c r="A28" s="12" t="s">
        <v>17</v>
      </c>
      <c r="B28" s="5"/>
      <c r="C28" s="16">
        <f t="shared" si="0"/>
        <v>60</v>
      </c>
      <c r="D28" s="16">
        <f>C28+F27</f>
        <v>1692.7727857668117</v>
      </c>
      <c r="E28" s="16">
        <f>D28*$B$4</f>
        <v>101.5663671460087</v>
      </c>
      <c r="F28" s="17">
        <f>D28+E28</f>
        <v>1794.3391529128203</v>
      </c>
      <c r="G28" s="16">
        <f t="shared" si="1"/>
        <v>120</v>
      </c>
      <c r="H28" s="16">
        <f>G28+J27</f>
        <v>3385.5455715336234</v>
      </c>
      <c r="I28" s="16">
        <f>H28*$B$5</f>
        <v>203.1327342920174</v>
      </c>
      <c r="J28" s="17">
        <f>H28+I28</f>
        <v>3588.6783058256406</v>
      </c>
      <c r="K28" s="16">
        <f t="shared" si="2"/>
        <v>360</v>
      </c>
      <c r="L28" s="16">
        <f>K28+N27</f>
        <v>10156.636714600869</v>
      </c>
      <c r="M28" s="16">
        <f>L28*$B$5</f>
        <v>609.3982028760521</v>
      </c>
      <c r="N28" s="17">
        <f>L28+M28</f>
        <v>10766.034917476922</v>
      </c>
    </row>
    <row r="29" spans="1:14">
      <c r="A29" s="12" t="s">
        <v>18</v>
      </c>
      <c r="B29" s="5"/>
      <c r="C29" s="16">
        <f t="shared" si="0"/>
        <v>60</v>
      </c>
      <c r="D29" s="16">
        <f>C29+F28</f>
        <v>1854.3391529128203</v>
      </c>
      <c r="E29" s="16">
        <f>D29*$B$4</f>
        <v>111.26034917476922</v>
      </c>
      <c r="F29" s="17">
        <f>D29+E29</f>
        <v>1965.5995020875896</v>
      </c>
      <c r="G29" s="16">
        <f t="shared" si="1"/>
        <v>120</v>
      </c>
      <c r="H29" s="16">
        <f>G29+J28</f>
        <v>3708.6783058256406</v>
      </c>
      <c r="I29" s="16">
        <f>H29*$B$5</f>
        <v>222.52069834953843</v>
      </c>
      <c r="J29" s="17">
        <f>H29+I29</f>
        <v>3931.1990041751792</v>
      </c>
      <c r="K29" s="16">
        <f t="shared" si="2"/>
        <v>360</v>
      </c>
      <c r="L29" s="16">
        <f>K29+N28</f>
        <v>11126.034917476922</v>
      </c>
      <c r="M29" s="16">
        <f>L29*$B$5</f>
        <v>667.56209504861533</v>
      </c>
      <c r="N29" s="17">
        <f>L29+M29</f>
        <v>11793.597012525537</v>
      </c>
    </row>
    <row r="30" spans="1:14">
      <c r="A30" s="12" t="s">
        <v>19</v>
      </c>
      <c r="B30" s="5"/>
      <c r="C30" s="16">
        <f t="shared" si="0"/>
        <v>60</v>
      </c>
      <c r="D30" s="16">
        <f>C30+F29</f>
        <v>2025.5995020875896</v>
      </c>
      <c r="E30" s="16">
        <f>D30*$B$4</f>
        <v>121.53597012525537</v>
      </c>
      <c r="F30" s="17">
        <f>D30+E30</f>
        <v>2147.1354722128449</v>
      </c>
      <c r="G30" s="16">
        <f t="shared" si="1"/>
        <v>120</v>
      </c>
      <c r="H30" s="16">
        <f>G30+J29</f>
        <v>4051.1990041751792</v>
      </c>
      <c r="I30" s="16">
        <f>H30*$B$5</f>
        <v>243.07194025051075</v>
      </c>
      <c r="J30" s="17">
        <f>H30+I30</f>
        <v>4294.2709444256898</v>
      </c>
      <c r="K30" s="16">
        <f t="shared" si="2"/>
        <v>360</v>
      </c>
      <c r="L30" s="16">
        <f>K30+N29</f>
        <v>12153.597012525537</v>
      </c>
      <c r="M30" s="16">
        <f>L30*$B$5</f>
        <v>729.21582075153219</v>
      </c>
      <c r="N30" s="17">
        <f>L30+M30</f>
        <v>12882.812833277068</v>
      </c>
    </row>
    <row r="31" spans="1:14">
      <c r="A31" s="12" t="s">
        <v>20</v>
      </c>
      <c r="B31" s="6"/>
      <c r="C31" s="18">
        <f t="shared" si="0"/>
        <v>60</v>
      </c>
      <c r="D31" s="18">
        <f>C31+F30</f>
        <v>2207.1354722128449</v>
      </c>
      <c r="E31" s="18">
        <f>D31*$B$4</f>
        <v>132.42812833277068</v>
      </c>
      <c r="F31" s="19">
        <f>D31+E31</f>
        <v>2339.5636005456154</v>
      </c>
      <c r="G31" s="18">
        <f t="shared" si="1"/>
        <v>120</v>
      </c>
      <c r="H31" s="18">
        <f>G31+J30</f>
        <v>4414.2709444256898</v>
      </c>
      <c r="I31" s="18">
        <f>H31*$B$5</f>
        <v>264.85625666554137</v>
      </c>
      <c r="J31" s="19">
        <f>H31+I31</f>
        <v>4679.1272010912307</v>
      </c>
      <c r="K31" s="18">
        <f t="shared" si="2"/>
        <v>360</v>
      </c>
      <c r="L31" s="20">
        <f>K31+N30</f>
        <v>13242.812833277068</v>
      </c>
      <c r="M31" s="18">
        <f>L31*$B$5</f>
        <v>794.56876999662404</v>
      </c>
      <c r="N31" s="19">
        <f>L31+M31</f>
        <v>14037.381603273692</v>
      </c>
    </row>
    <row r="32" spans="1:14">
      <c r="A32" s="12" t="s">
        <v>21</v>
      </c>
      <c r="B32" s="5"/>
      <c r="C32" s="16">
        <f t="shared" si="0"/>
        <v>60</v>
      </c>
      <c r="D32" s="16">
        <f>C32+F31</f>
        <v>2399.5636005456154</v>
      </c>
      <c r="E32" s="16">
        <f>D32*$B$4</f>
        <v>143.97381603273692</v>
      </c>
      <c r="F32" s="17">
        <f>D32+E32</f>
        <v>2543.5374165783523</v>
      </c>
      <c r="G32" s="16">
        <f t="shared" si="1"/>
        <v>120</v>
      </c>
      <c r="H32" s="16">
        <f>G32+J31</f>
        <v>4799.1272010912307</v>
      </c>
      <c r="I32" s="16">
        <f>H32*$B$5</f>
        <v>287.94763206547384</v>
      </c>
      <c r="J32" s="17">
        <f>H32+I32</f>
        <v>5087.0748331567047</v>
      </c>
      <c r="K32" s="16">
        <f t="shared" si="2"/>
        <v>360</v>
      </c>
      <c r="L32" s="16">
        <f>K32+N31</f>
        <v>14397.381603273692</v>
      </c>
      <c r="M32" s="16">
        <f>L32*$B$5</f>
        <v>863.84289619642152</v>
      </c>
      <c r="N32" s="17">
        <f>L32+M32</f>
        <v>15261.224499470114</v>
      </c>
    </row>
    <row r="33" spans="1:14">
      <c r="A33" s="12" t="s">
        <v>22</v>
      </c>
      <c r="B33" s="5"/>
      <c r="C33" s="16">
        <f t="shared" si="0"/>
        <v>60</v>
      </c>
      <c r="D33" s="16">
        <f>C33+F32</f>
        <v>2603.5374165783523</v>
      </c>
      <c r="E33" s="16">
        <f>D33*$B$4</f>
        <v>156.21224499470114</v>
      </c>
      <c r="F33" s="17">
        <f>D33+E33</f>
        <v>2759.7496615730533</v>
      </c>
      <c r="G33" s="16">
        <f t="shared" si="1"/>
        <v>120</v>
      </c>
      <c r="H33" s="16">
        <f>G33+J32</f>
        <v>5207.0748331567047</v>
      </c>
      <c r="I33" s="16">
        <f>H33*$B$5</f>
        <v>312.42448998940228</v>
      </c>
      <c r="J33" s="17">
        <f>H33+I33</f>
        <v>5519.4993231461067</v>
      </c>
      <c r="K33" s="16">
        <f t="shared" si="2"/>
        <v>360</v>
      </c>
      <c r="L33" s="16">
        <f>K33+N32</f>
        <v>15621.224499470114</v>
      </c>
      <c r="M33" s="16">
        <f>L33*$B$5</f>
        <v>937.27346996820677</v>
      </c>
      <c r="N33" s="17">
        <f>L33+M33</f>
        <v>16558.497969438322</v>
      </c>
    </row>
    <row r="34" spans="1:14">
      <c r="A34" s="12" t="s">
        <v>23</v>
      </c>
      <c r="B34" s="5"/>
      <c r="C34" s="16">
        <f t="shared" si="0"/>
        <v>60</v>
      </c>
      <c r="D34" s="16">
        <f>C34+F33</f>
        <v>2819.7496615730533</v>
      </c>
      <c r="E34" s="16">
        <f>D34*$B$4</f>
        <v>169.1849796943832</v>
      </c>
      <c r="F34" s="17">
        <f>D34+E34</f>
        <v>2988.9346412674367</v>
      </c>
      <c r="G34" s="16">
        <f t="shared" si="1"/>
        <v>120</v>
      </c>
      <c r="H34" s="16">
        <f>G34+J33</f>
        <v>5639.4993231461067</v>
      </c>
      <c r="I34" s="16">
        <f>H34*$B$5</f>
        <v>338.3699593887664</v>
      </c>
      <c r="J34" s="17">
        <f>H34+I34</f>
        <v>5977.8692825348735</v>
      </c>
      <c r="K34" s="16">
        <f t="shared" si="2"/>
        <v>360</v>
      </c>
      <c r="L34" s="16">
        <f>K34+N33</f>
        <v>16918.497969438322</v>
      </c>
      <c r="M34" s="16">
        <f>L34*$B$5</f>
        <v>1015.1098781662993</v>
      </c>
      <c r="N34" s="17">
        <f>L34+M34</f>
        <v>17933.60784760462</v>
      </c>
    </row>
    <row r="35" spans="1:14">
      <c r="A35" s="12" t="s">
        <v>24</v>
      </c>
      <c r="B35" s="5"/>
      <c r="C35" s="16">
        <f t="shared" si="0"/>
        <v>60</v>
      </c>
      <c r="D35" s="16">
        <f>C35+F34</f>
        <v>3048.9346412674367</v>
      </c>
      <c r="E35" s="16">
        <f>D35*$B$4</f>
        <v>182.93607847604619</v>
      </c>
      <c r="F35" s="17">
        <f>D35+E35</f>
        <v>3231.8707197434828</v>
      </c>
      <c r="G35" s="16">
        <f t="shared" si="1"/>
        <v>120</v>
      </c>
      <c r="H35" s="16">
        <f>G35+J34</f>
        <v>6097.8692825348735</v>
      </c>
      <c r="I35" s="16">
        <f>H35*$B$5</f>
        <v>365.87215695209238</v>
      </c>
      <c r="J35" s="17">
        <f>H35+I35</f>
        <v>6463.7414394869656</v>
      </c>
      <c r="K35" s="16">
        <f t="shared" si="2"/>
        <v>360</v>
      </c>
      <c r="L35" s="16">
        <f>K35+N34</f>
        <v>18293.60784760462</v>
      </c>
      <c r="M35" s="16">
        <f>L35*$B$5</f>
        <v>1097.6164708562771</v>
      </c>
      <c r="N35" s="17">
        <f>L35+M35</f>
        <v>19391.224318460896</v>
      </c>
    </row>
    <row r="36" spans="1:14">
      <c r="A36" s="12" t="s">
        <v>25</v>
      </c>
      <c r="B36" s="5"/>
      <c r="C36" s="16">
        <f t="shared" si="0"/>
        <v>60</v>
      </c>
      <c r="D36" s="16">
        <f>C36+F35</f>
        <v>3291.8707197434828</v>
      </c>
      <c r="E36" s="16">
        <f>D36*$B$4</f>
        <v>197.51224318460896</v>
      </c>
      <c r="F36" s="17">
        <f>D36+E36</f>
        <v>3489.3829629280917</v>
      </c>
      <c r="G36" s="16">
        <f t="shared" si="1"/>
        <v>120</v>
      </c>
      <c r="H36" s="16">
        <f>G36+J35</f>
        <v>6583.7414394869656</v>
      </c>
      <c r="I36" s="16">
        <f>H36*$B$5</f>
        <v>395.02448636921793</v>
      </c>
      <c r="J36" s="17">
        <f>H36+I36</f>
        <v>6978.7659258561835</v>
      </c>
      <c r="K36" s="16">
        <f t="shared" si="2"/>
        <v>360</v>
      </c>
      <c r="L36" s="16">
        <f>K36+N35</f>
        <v>19751.224318460896</v>
      </c>
      <c r="M36" s="16">
        <f>L36*$B$5</f>
        <v>1185.0734591076537</v>
      </c>
      <c r="N36" s="17">
        <f>L36+M36</f>
        <v>20936.29777756855</v>
      </c>
    </row>
    <row r="37" spans="1:14">
      <c r="A37" s="12" t="s">
        <v>26</v>
      </c>
      <c r="B37" s="5"/>
      <c r="C37" s="16">
        <f t="shared" si="0"/>
        <v>60</v>
      </c>
      <c r="D37" s="16">
        <f>C37+F36</f>
        <v>3549.3829629280917</v>
      </c>
      <c r="E37" s="16">
        <f>D37*$B$4</f>
        <v>212.96297777568549</v>
      </c>
      <c r="F37" s="17">
        <f>D37+E37</f>
        <v>3762.3459407037772</v>
      </c>
      <c r="G37" s="16">
        <f t="shared" si="1"/>
        <v>120</v>
      </c>
      <c r="H37" s="16">
        <f>G37+J36</f>
        <v>7098.7659258561835</v>
      </c>
      <c r="I37" s="16">
        <f>H37*$B$5</f>
        <v>425.92595555137098</v>
      </c>
      <c r="J37" s="17">
        <f>H37+I37</f>
        <v>7524.6918814075543</v>
      </c>
      <c r="K37" s="16">
        <f t="shared" si="2"/>
        <v>360</v>
      </c>
      <c r="L37" s="16">
        <f>K37+N36</f>
        <v>21296.29777756855</v>
      </c>
      <c r="M37" s="16">
        <f>L37*$B$5</f>
        <v>1277.777866654113</v>
      </c>
      <c r="N37" s="17">
        <f>L37+M37</f>
        <v>22574.075644222663</v>
      </c>
    </row>
    <row r="38" spans="1:14">
      <c r="A38" s="12" t="s">
        <v>27</v>
      </c>
      <c r="B38" s="5"/>
      <c r="C38" s="16">
        <f t="shared" si="0"/>
        <v>60</v>
      </c>
      <c r="D38" s="16">
        <f>C38+F37</f>
        <v>3822.3459407037772</v>
      </c>
      <c r="E38" s="16">
        <f>D38*$B$4</f>
        <v>229.34075644222662</v>
      </c>
      <c r="F38" s="17">
        <f>D38+E38</f>
        <v>4051.686697146004</v>
      </c>
      <c r="G38" s="16">
        <f t="shared" si="1"/>
        <v>120</v>
      </c>
      <c r="H38" s="16">
        <f>G38+J37</f>
        <v>7644.6918814075543</v>
      </c>
      <c r="I38" s="16">
        <f>H38*$B$5</f>
        <v>458.68151288445324</v>
      </c>
      <c r="J38" s="17">
        <f>H38+I38</f>
        <v>8103.373394292008</v>
      </c>
      <c r="K38" s="16">
        <f t="shared" si="2"/>
        <v>360</v>
      </c>
      <c r="L38" s="16">
        <f>K38+N37</f>
        <v>22934.075644222663</v>
      </c>
      <c r="M38" s="16">
        <f>L38*$B$5</f>
        <v>1376.0445386533597</v>
      </c>
      <c r="N38" s="17">
        <f>L38+M38</f>
        <v>24310.120182876024</v>
      </c>
    </row>
    <row r="39" spans="1:14">
      <c r="A39" s="12" t="s">
        <v>28</v>
      </c>
      <c r="B39" s="5"/>
      <c r="C39" s="16">
        <f t="shared" si="0"/>
        <v>60</v>
      </c>
      <c r="D39" s="16">
        <f>C39+F38</f>
        <v>4111.686697146004</v>
      </c>
      <c r="E39" s="16">
        <f>D39*$B$4</f>
        <v>246.70120182876022</v>
      </c>
      <c r="F39" s="17">
        <f>D39+E39</f>
        <v>4358.3878989747645</v>
      </c>
      <c r="G39" s="16">
        <f t="shared" si="1"/>
        <v>120</v>
      </c>
      <c r="H39" s="16">
        <f>G39+J38</f>
        <v>8223.373394292008</v>
      </c>
      <c r="I39" s="16">
        <f>H39*$B$5</f>
        <v>493.40240365752044</v>
      </c>
      <c r="J39" s="17">
        <f>H39+I39</f>
        <v>8716.7757979495291</v>
      </c>
      <c r="K39" s="16">
        <f t="shared" si="2"/>
        <v>360</v>
      </c>
      <c r="L39" s="16">
        <f>K39+N38</f>
        <v>24670.120182876024</v>
      </c>
      <c r="M39" s="16">
        <f>L39*$B$5</f>
        <v>1480.2072109725614</v>
      </c>
      <c r="N39" s="17">
        <f>L39+M39</f>
        <v>26150.327393848587</v>
      </c>
    </row>
    <row r="40" spans="1:14">
      <c r="A40" s="12" t="s">
        <v>29</v>
      </c>
      <c r="B40" s="5"/>
      <c r="C40" s="16">
        <f t="shared" si="0"/>
        <v>60</v>
      </c>
      <c r="D40" s="16">
        <f>C40+F39</f>
        <v>4418.3878989747645</v>
      </c>
      <c r="E40" s="16">
        <f>D40*$B$4</f>
        <v>265.10327393848587</v>
      </c>
      <c r="F40" s="17">
        <f>D40+E40</f>
        <v>4683.49117291325</v>
      </c>
      <c r="G40" s="16">
        <f t="shared" si="1"/>
        <v>120</v>
      </c>
      <c r="H40" s="16">
        <f>G40+J39</f>
        <v>8836.7757979495291</v>
      </c>
      <c r="I40" s="16">
        <f>H40*$B$5</f>
        <v>530.20654787697174</v>
      </c>
      <c r="J40" s="17">
        <f>H40+I40</f>
        <v>9366.9823458265</v>
      </c>
      <c r="K40" s="16">
        <f t="shared" si="2"/>
        <v>360</v>
      </c>
      <c r="L40" s="16">
        <f>K40+N39</f>
        <v>26510.327393848587</v>
      </c>
      <c r="M40" s="16">
        <f>L40*$B$5</f>
        <v>1590.6196436309151</v>
      </c>
      <c r="N40" s="17">
        <f>L40+M40</f>
        <v>28100.947037479502</v>
      </c>
    </row>
    <row r="41" spans="1:14">
      <c r="A41" s="12" t="s">
        <v>30</v>
      </c>
      <c r="B41" s="6"/>
      <c r="C41" s="18">
        <f t="shared" si="0"/>
        <v>60</v>
      </c>
      <c r="D41" s="18">
        <f>C41+F40</f>
        <v>4743.49117291325</v>
      </c>
      <c r="E41" s="18">
        <f>D41*$B$4</f>
        <v>284.60947037479497</v>
      </c>
      <c r="F41" s="19">
        <f>D41+E41</f>
        <v>5028.1006432880449</v>
      </c>
      <c r="G41" s="18">
        <f t="shared" si="1"/>
        <v>120</v>
      </c>
      <c r="H41" s="18">
        <f>G41+J40</f>
        <v>9486.9823458265</v>
      </c>
      <c r="I41" s="18">
        <f>H41*$B$5</f>
        <v>569.21894074958993</v>
      </c>
      <c r="J41" s="19">
        <f>H41+I41</f>
        <v>10056.20128657609</v>
      </c>
      <c r="K41" s="18">
        <f t="shared" si="2"/>
        <v>360</v>
      </c>
      <c r="L41" s="20">
        <f>K41+N40</f>
        <v>28460.947037479502</v>
      </c>
      <c r="M41" s="18">
        <f>L41*$B$5</f>
        <v>1707.6568222487701</v>
      </c>
      <c r="N41" s="19">
        <f>L41+M41</f>
        <v>30168.603859728271</v>
      </c>
    </row>
    <row r="42" spans="1:14">
      <c r="A42" s="12" t="s">
        <v>31</v>
      </c>
      <c r="B42" s="5"/>
      <c r="C42" s="16">
        <f t="shared" si="0"/>
        <v>60</v>
      </c>
      <c r="D42" s="16">
        <f>C42+F41</f>
        <v>5088.1006432880449</v>
      </c>
      <c r="E42" s="16">
        <f>D42*$B$4</f>
        <v>305.2860385972827</v>
      </c>
      <c r="F42" s="17">
        <f>D42+E42</f>
        <v>5393.3866818853276</v>
      </c>
      <c r="G42" s="16">
        <f t="shared" si="1"/>
        <v>120</v>
      </c>
      <c r="H42" s="16">
        <f>G42+J41</f>
        <v>10176.20128657609</v>
      </c>
      <c r="I42" s="16">
        <f>H42*$B$5</f>
        <v>610.5720771945654</v>
      </c>
      <c r="J42" s="17">
        <f>H42+I42</f>
        <v>10786.773363770655</v>
      </c>
      <c r="K42" s="16">
        <f t="shared" si="2"/>
        <v>360</v>
      </c>
      <c r="L42" s="16">
        <f>K42+N41</f>
        <v>30528.603859728271</v>
      </c>
      <c r="M42" s="16">
        <f>L42*$B$5</f>
        <v>1831.7162315836963</v>
      </c>
      <c r="N42" s="17">
        <f>L42+M42</f>
        <v>32360.320091311969</v>
      </c>
    </row>
    <row r="43" spans="1:14">
      <c r="A43" s="12" t="s">
        <v>32</v>
      </c>
      <c r="B43" s="5"/>
      <c r="C43" s="16">
        <f t="shared" si="0"/>
        <v>60</v>
      </c>
      <c r="D43" s="16">
        <f>C43+F42</f>
        <v>5453.3866818853276</v>
      </c>
      <c r="E43" s="16">
        <f>D43*$B$4</f>
        <v>327.20320091311964</v>
      </c>
      <c r="F43" s="17">
        <f>D43+E43</f>
        <v>5780.5898827984474</v>
      </c>
      <c r="G43" s="16">
        <f t="shared" si="1"/>
        <v>120</v>
      </c>
      <c r="H43" s="16">
        <f>G43+J42</f>
        <v>10906.773363770655</v>
      </c>
      <c r="I43" s="16">
        <f>H43*$B$5</f>
        <v>654.40640182623929</v>
      </c>
      <c r="J43" s="17">
        <f>H43+I43</f>
        <v>11561.179765596895</v>
      </c>
      <c r="K43" s="16">
        <f t="shared" si="2"/>
        <v>360</v>
      </c>
      <c r="L43" s="16">
        <f>K43+N42</f>
        <v>32720.320091311969</v>
      </c>
      <c r="M43" s="16">
        <f>L43*$B$5</f>
        <v>1963.2192054787181</v>
      </c>
      <c r="N43" s="17">
        <f>L43+M43</f>
        <v>34683.539296790688</v>
      </c>
    </row>
    <row r="44" spans="1:14">
      <c r="A44" s="12" t="s">
        <v>33</v>
      </c>
      <c r="B44" s="5"/>
      <c r="C44" s="16">
        <f t="shared" ref="C44:C71" si="3">$G$7</f>
        <v>60</v>
      </c>
      <c r="D44" s="16">
        <f>C44+F43</f>
        <v>5840.5898827984474</v>
      </c>
      <c r="E44" s="16">
        <f>D44*$B$4</f>
        <v>350.43539296790681</v>
      </c>
      <c r="F44" s="17">
        <f>D44+E44</f>
        <v>6191.0252757663538</v>
      </c>
      <c r="G44" s="16">
        <f t="shared" ref="G44:G71" si="4">$G$8</f>
        <v>120</v>
      </c>
      <c r="H44" s="16">
        <f>G44+J43</f>
        <v>11681.179765596895</v>
      </c>
      <c r="I44" s="16">
        <f>H44*$B$5</f>
        <v>700.87078593581361</v>
      </c>
      <c r="J44" s="17">
        <f>H44+I44</f>
        <v>12382.050551532708</v>
      </c>
      <c r="K44" s="16">
        <f t="shared" ref="K44:K71" si="5">$G$9</f>
        <v>360</v>
      </c>
      <c r="L44" s="16">
        <f>K44+N43</f>
        <v>35043.539296790688</v>
      </c>
      <c r="M44" s="16">
        <f>L44*$B$5</f>
        <v>2102.6123578074412</v>
      </c>
      <c r="N44" s="17">
        <f>L44+M44</f>
        <v>37146.151654598129</v>
      </c>
    </row>
    <row r="45" spans="1:14">
      <c r="A45" s="12" t="s">
        <v>34</v>
      </c>
      <c r="B45" s="5"/>
      <c r="C45" s="16">
        <f t="shared" si="3"/>
        <v>60</v>
      </c>
      <c r="D45" s="16">
        <f>C45+F44</f>
        <v>6251.0252757663538</v>
      </c>
      <c r="E45" s="16">
        <f>D45*$B$4</f>
        <v>375.06151654598119</v>
      </c>
      <c r="F45" s="17">
        <f>D45+E45</f>
        <v>6626.0867923123351</v>
      </c>
      <c r="G45" s="16">
        <f t="shared" si="4"/>
        <v>120</v>
      </c>
      <c r="H45" s="16">
        <f>G45+J44</f>
        <v>12502.050551532708</v>
      </c>
      <c r="I45" s="16">
        <f>H45*$B$5</f>
        <v>750.12303309196238</v>
      </c>
      <c r="J45" s="17">
        <f>H45+I45</f>
        <v>13252.17358462467</v>
      </c>
      <c r="K45" s="16">
        <f t="shared" si="5"/>
        <v>360</v>
      </c>
      <c r="L45" s="16">
        <f>K45+N44</f>
        <v>37506.151654598129</v>
      </c>
      <c r="M45" s="16">
        <f>L45*$B$5</f>
        <v>2250.3690992758875</v>
      </c>
      <c r="N45" s="17">
        <f>L45+M45</f>
        <v>39756.520753874014</v>
      </c>
    </row>
    <row r="46" spans="1:14">
      <c r="A46" s="12" t="s">
        <v>35</v>
      </c>
      <c r="B46" s="5"/>
      <c r="C46" s="16">
        <f t="shared" si="3"/>
        <v>60</v>
      </c>
      <c r="D46" s="16">
        <f>C46+F45</f>
        <v>6686.0867923123351</v>
      </c>
      <c r="E46" s="16">
        <f>D46*$B$4</f>
        <v>401.16520753874011</v>
      </c>
      <c r="F46" s="17">
        <f>D46+E46</f>
        <v>7087.2519998510752</v>
      </c>
      <c r="G46" s="16">
        <f t="shared" si="4"/>
        <v>120</v>
      </c>
      <c r="H46" s="16">
        <f>G46+J45</f>
        <v>13372.17358462467</v>
      </c>
      <c r="I46" s="16">
        <f>H46*$B$5</f>
        <v>802.33041507748021</v>
      </c>
      <c r="J46" s="17">
        <f>H46+I46</f>
        <v>14174.50399970215</v>
      </c>
      <c r="K46" s="16">
        <f t="shared" si="5"/>
        <v>360</v>
      </c>
      <c r="L46" s="16">
        <f>K46+N45</f>
        <v>40116.520753874014</v>
      </c>
      <c r="M46" s="16">
        <f>L46*$B$5</f>
        <v>2406.9912452324406</v>
      </c>
      <c r="N46" s="17">
        <f>L46+M46</f>
        <v>42523.511999106457</v>
      </c>
    </row>
    <row r="47" spans="1:14">
      <c r="A47" s="12" t="s">
        <v>36</v>
      </c>
      <c r="B47" s="5"/>
      <c r="C47" s="16">
        <f t="shared" si="3"/>
        <v>60</v>
      </c>
      <c r="D47" s="16">
        <f>C47+F46</f>
        <v>7147.2519998510752</v>
      </c>
      <c r="E47" s="16">
        <f>D47*$B$4</f>
        <v>428.83511999106452</v>
      </c>
      <c r="F47" s="17">
        <f>D47+E47</f>
        <v>7576.0871198421401</v>
      </c>
      <c r="G47" s="16">
        <f t="shared" si="4"/>
        <v>120</v>
      </c>
      <c r="H47" s="16">
        <f>G47+J46</f>
        <v>14294.50399970215</v>
      </c>
      <c r="I47" s="16">
        <f>H47*$B$5</f>
        <v>857.67023998212903</v>
      </c>
      <c r="J47" s="17">
        <f>H47+I47</f>
        <v>15152.17423968428</v>
      </c>
      <c r="K47" s="16">
        <f t="shared" si="5"/>
        <v>360</v>
      </c>
      <c r="L47" s="16">
        <f>K47+N46</f>
        <v>42883.511999106457</v>
      </c>
      <c r="M47" s="16">
        <f>L47*$B$5</f>
        <v>2573.0107199463873</v>
      </c>
      <c r="N47" s="17">
        <f>L47+M47</f>
        <v>45456.522719052846</v>
      </c>
    </row>
    <row r="48" spans="1:14">
      <c r="A48" s="12" t="s">
        <v>37</v>
      </c>
      <c r="B48" s="5"/>
      <c r="C48" s="16">
        <f t="shared" si="3"/>
        <v>60</v>
      </c>
      <c r="D48" s="16">
        <f>C48+F47</f>
        <v>7636.0871198421401</v>
      </c>
      <c r="E48" s="16">
        <f>D48*$B$4</f>
        <v>458.16522719052841</v>
      </c>
      <c r="F48" s="17">
        <f>D48+E48</f>
        <v>8094.2523470326687</v>
      </c>
      <c r="G48" s="16">
        <f t="shared" si="4"/>
        <v>120</v>
      </c>
      <c r="H48" s="16">
        <f>G48+J47</f>
        <v>15272.17423968428</v>
      </c>
      <c r="I48" s="16">
        <f>H48*$B$5</f>
        <v>916.33045438105682</v>
      </c>
      <c r="J48" s="17">
        <f>H48+I48</f>
        <v>16188.504694065337</v>
      </c>
      <c r="K48" s="16">
        <f t="shared" si="5"/>
        <v>360</v>
      </c>
      <c r="L48" s="16">
        <f>K48+N47</f>
        <v>45816.522719052846</v>
      </c>
      <c r="M48" s="16">
        <f>L48*$B$5</f>
        <v>2748.9913631431705</v>
      </c>
      <c r="N48" s="17">
        <f>L48+M48</f>
        <v>48565.514082196016</v>
      </c>
    </row>
    <row r="49" spans="1:14">
      <c r="A49" s="12" t="s">
        <v>38</v>
      </c>
      <c r="B49" s="5"/>
      <c r="C49" s="16">
        <f t="shared" si="3"/>
        <v>60</v>
      </c>
      <c r="D49" s="16">
        <f>C49+F48</f>
        <v>8154.2523470326687</v>
      </c>
      <c r="E49" s="16">
        <f>D49*$B$4</f>
        <v>489.25514082196008</v>
      </c>
      <c r="F49" s="17">
        <f>D49+E49</f>
        <v>8643.5074878546293</v>
      </c>
      <c r="G49" s="16">
        <f t="shared" si="4"/>
        <v>120</v>
      </c>
      <c r="H49" s="16">
        <f>G49+J48</f>
        <v>16308.504694065337</v>
      </c>
      <c r="I49" s="16">
        <f>H49*$B$5</f>
        <v>978.51028164392017</v>
      </c>
      <c r="J49" s="17">
        <f>H49+I49</f>
        <v>17287.014975709259</v>
      </c>
      <c r="K49" s="16">
        <f t="shared" si="5"/>
        <v>360</v>
      </c>
      <c r="L49" s="16">
        <f>K49+N48</f>
        <v>48925.514082196016</v>
      </c>
      <c r="M49" s="16">
        <f>L49*$B$5</f>
        <v>2935.5308449317608</v>
      </c>
      <c r="N49" s="17">
        <f>L49+M49</f>
        <v>51861.044927127776</v>
      </c>
    </row>
    <row r="50" spans="1:14">
      <c r="A50" s="12" t="s">
        <v>39</v>
      </c>
      <c r="B50" s="5"/>
      <c r="C50" s="16">
        <f t="shared" si="3"/>
        <v>60</v>
      </c>
      <c r="D50" s="16">
        <f>C50+F49</f>
        <v>8703.5074878546293</v>
      </c>
      <c r="E50" s="16">
        <f>D50*$B$4</f>
        <v>522.21044927127775</v>
      </c>
      <c r="F50" s="17">
        <f>D50+E50</f>
        <v>9225.7179371259062</v>
      </c>
      <c r="G50" s="16">
        <f t="shared" si="4"/>
        <v>120</v>
      </c>
      <c r="H50" s="16">
        <f>G50+J49</f>
        <v>17407.014975709259</v>
      </c>
      <c r="I50" s="16">
        <f>H50*$B$5</f>
        <v>1044.4208985425555</v>
      </c>
      <c r="J50" s="17">
        <f>H50+I50</f>
        <v>18451.435874251812</v>
      </c>
      <c r="K50" s="16">
        <f t="shared" si="5"/>
        <v>360</v>
      </c>
      <c r="L50" s="16">
        <f>K50+N49</f>
        <v>52221.044927127776</v>
      </c>
      <c r="M50" s="16">
        <f>L50*$B$5</f>
        <v>3133.2626956276663</v>
      </c>
      <c r="N50" s="17">
        <f>L50+M50</f>
        <v>55354.307622755441</v>
      </c>
    </row>
    <row r="51" spans="1:14">
      <c r="A51" s="12" t="s">
        <v>40</v>
      </c>
      <c r="B51" s="6"/>
      <c r="C51" s="18">
        <f t="shared" si="3"/>
        <v>60</v>
      </c>
      <c r="D51" s="18">
        <f>C51+F50</f>
        <v>9285.7179371259062</v>
      </c>
      <c r="E51" s="18">
        <f>D51*$B$4</f>
        <v>557.14307622755439</v>
      </c>
      <c r="F51" s="19">
        <f>D51+E51</f>
        <v>9842.8610133534603</v>
      </c>
      <c r="G51" s="18">
        <f t="shared" si="4"/>
        <v>120</v>
      </c>
      <c r="H51" s="18">
        <f>G51+J50</f>
        <v>18571.435874251812</v>
      </c>
      <c r="I51" s="18">
        <f>H51*$B$5</f>
        <v>1114.2861524551088</v>
      </c>
      <c r="J51" s="19">
        <f>H51+I51</f>
        <v>19685.722026706921</v>
      </c>
      <c r="K51" s="18">
        <f t="shared" si="5"/>
        <v>360</v>
      </c>
      <c r="L51" s="20">
        <f>K51+N50</f>
        <v>55714.307622755441</v>
      </c>
      <c r="M51" s="18">
        <f>L51*$B$5</f>
        <v>3342.8584573653266</v>
      </c>
      <c r="N51" s="19">
        <f>L51+M51</f>
        <v>59057.166080120769</v>
      </c>
    </row>
    <row r="52" spans="1:14">
      <c r="A52" s="12" t="s">
        <v>43</v>
      </c>
      <c r="B52" s="5"/>
      <c r="C52" s="16">
        <f t="shared" si="3"/>
        <v>60</v>
      </c>
      <c r="D52" s="16">
        <f>C52+F51</f>
        <v>9902.8610133534603</v>
      </c>
      <c r="E52" s="16">
        <f>D52*$B$4</f>
        <v>594.17166080120762</v>
      </c>
      <c r="F52" s="17">
        <f>D52+E52</f>
        <v>10497.032674154669</v>
      </c>
      <c r="G52" s="16">
        <f t="shared" si="4"/>
        <v>120</v>
      </c>
      <c r="H52" s="16">
        <f>G52+J51</f>
        <v>19805.722026706921</v>
      </c>
      <c r="I52" s="16">
        <f>H52*$B$5</f>
        <v>1188.3433216024152</v>
      </c>
      <c r="J52" s="17">
        <f>H52+I52</f>
        <v>20994.065348309337</v>
      </c>
      <c r="K52" s="16">
        <f t="shared" si="5"/>
        <v>360</v>
      </c>
      <c r="L52" s="16">
        <f>K52+N51</f>
        <v>59417.166080120769</v>
      </c>
      <c r="M52" s="16">
        <f>L52*$B$5</f>
        <v>3565.029964807246</v>
      </c>
      <c r="N52" s="17">
        <f>L52+M52</f>
        <v>62982.196044928016</v>
      </c>
    </row>
    <row r="53" spans="1:14">
      <c r="A53" s="12" t="s">
        <v>44</v>
      </c>
      <c r="B53" s="5"/>
      <c r="C53" s="16">
        <f t="shared" si="3"/>
        <v>60</v>
      </c>
      <c r="D53" s="16">
        <f>C53+F52</f>
        <v>10557.032674154669</v>
      </c>
      <c r="E53" s="16">
        <f>D53*$B$4</f>
        <v>633.42196044928005</v>
      </c>
      <c r="F53" s="17">
        <f>D53+E53</f>
        <v>11190.45463460395</v>
      </c>
      <c r="G53" s="16">
        <f t="shared" si="4"/>
        <v>120</v>
      </c>
      <c r="H53" s="16">
        <f>G53+J52</f>
        <v>21114.065348309337</v>
      </c>
      <c r="I53" s="16">
        <f>H53*$B$5</f>
        <v>1266.8439208985601</v>
      </c>
      <c r="J53" s="17">
        <f>H53+I53</f>
        <v>22380.909269207899</v>
      </c>
      <c r="K53" s="16">
        <f t="shared" si="5"/>
        <v>360</v>
      </c>
      <c r="L53" s="16">
        <f>K53+N52</f>
        <v>63342.196044928016</v>
      </c>
      <c r="M53" s="16">
        <f>L53*$B$5</f>
        <v>3800.5317626956808</v>
      </c>
      <c r="N53" s="17">
        <f>L53+M53</f>
        <v>67142.727807623698</v>
      </c>
    </row>
    <row r="54" spans="1:14">
      <c r="A54" s="12" t="s">
        <v>45</v>
      </c>
      <c r="B54" s="5"/>
      <c r="C54" s="16">
        <f t="shared" si="3"/>
        <v>60</v>
      </c>
      <c r="D54" s="16">
        <f>C54+F53</f>
        <v>11250.45463460395</v>
      </c>
      <c r="E54" s="16">
        <f>D54*$B$4</f>
        <v>675.02727807623694</v>
      </c>
      <c r="F54" s="17">
        <f>D54+E54</f>
        <v>11925.481912680187</v>
      </c>
      <c r="G54" s="16">
        <f t="shared" si="4"/>
        <v>120</v>
      </c>
      <c r="H54" s="16">
        <f>G54+J53</f>
        <v>22500.909269207899</v>
      </c>
      <c r="I54" s="16">
        <f>H54*$B$5</f>
        <v>1350.0545561524739</v>
      </c>
      <c r="J54" s="17">
        <f>H54+I54</f>
        <v>23850.963825360373</v>
      </c>
      <c r="K54" s="16">
        <f t="shared" si="5"/>
        <v>360</v>
      </c>
      <c r="L54" s="16">
        <f>K54+N53</f>
        <v>67502.727807623698</v>
      </c>
      <c r="M54" s="16">
        <f>L54*$B$5</f>
        <v>4050.1636684574219</v>
      </c>
      <c r="N54" s="17">
        <f>L54+M54</f>
        <v>71552.891476081117</v>
      </c>
    </row>
    <row r="55" spans="1:14">
      <c r="A55" s="12" t="s">
        <v>46</v>
      </c>
      <c r="B55" s="5"/>
      <c r="C55" s="16">
        <f t="shared" si="3"/>
        <v>60</v>
      </c>
      <c r="D55" s="16">
        <f>C55+F54</f>
        <v>11985.481912680187</v>
      </c>
      <c r="E55" s="16">
        <f>D55*$B$4</f>
        <v>719.1289147608112</v>
      </c>
      <c r="F55" s="17">
        <f>D55+E55</f>
        <v>12704.610827440998</v>
      </c>
      <c r="G55" s="16">
        <f t="shared" si="4"/>
        <v>120</v>
      </c>
      <c r="H55" s="16">
        <f>G55+J54</f>
        <v>23970.963825360373</v>
      </c>
      <c r="I55" s="16">
        <f>H55*$B$5</f>
        <v>1438.2578295216224</v>
      </c>
      <c r="J55" s="17">
        <f>H55+I55</f>
        <v>25409.221654881996</v>
      </c>
      <c r="K55" s="16">
        <f t="shared" si="5"/>
        <v>360</v>
      </c>
      <c r="L55" s="16">
        <f>K55+N54</f>
        <v>71912.891476081117</v>
      </c>
      <c r="M55" s="16">
        <f>L55*$B$5</f>
        <v>4314.773488564867</v>
      </c>
      <c r="N55" s="17">
        <f>L55+M55</f>
        <v>76227.664964645985</v>
      </c>
    </row>
    <row r="56" spans="1:14">
      <c r="A56" s="12" t="s">
        <v>47</v>
      </c>
      <c r="B56" s="5"/>
      <c r="C56" s="16">
        <f t="shared" si="3"/>
        <v>60</v>
      </c>
      <c r="D56" s="16">
        <f>C56+F55</f>
        <v>12764.610827440998</v>
      </c>
      <c r="E56" s="16">
        <f>D56*$B$4</f>
        <v>765.8766496464599</v>
      </c>
      <c r="F56" s="17">
        <f>D56+E56</f>
        <v>13530.487477087458</v>
      </c>
      <c r="G56" s="16">
        <f t="shared" si="4"/>
        <v>120</v>
      </c>
      <c r="H56" s="16">
        <f>G56+J55</f>
        <v>25529.221654881996</v>
      </c>
      <c r="I56" s="16">
        <f>H56*$B$5</f>
        <v>1531.7532992929198</v>
      </c>
      <c r="J56" s="17">
        <f>H56+I56</f>
        <v>27060.974954174915</v>
      </c>
      <c r="K56" s="16">
        <f t="shared" si="5"/>
        <v>360</v>
      </c>
      <c r="L56" s="16">
        <f>K56+N55</f>
        <v>76587.664964645985</v>
      </c>
      <c r="M56" s="16">
        <f>L56*$B$5</f>
        <v>4595.2598978787591</v>
      </c>
      <c r="N56" s="17">
        <f>L56+M56</f>
        <v>81182.924862524742</v>
      </c>
    </row>
    <row r="57" spans="1:14">
      <c r="A57" s="12" t="s">
        <v>48</v>
      </c>
      <c r="B57" s="5"/>
      <c r="C57" s="16">
        <f t="shared" si="3"/>
        <v>60</v>
      </c>
      <c r="D57" s="16">
        <f>C57+F56</f>
        <v>13590.487477087458</v>
      </c>
      <c r="E57" s="16">
        <f>D57*$B$4</f>
        <v>815.4292486252474</v>
      </c>
      <c r="F57" s="17">
        <f>D57+E57</f>
        <v>14405.916725712705</v>
      </c>
      <c r="G57" s="16">
        <f t="shared" si="4"/>
        <v>120</v>
      </c>
      <c r="H57" s="16">
        <f>G57+J56</f>
        <v>27180.974954174915</v>
      </c>
      <c r="I57" s="16">
        <f>H57*$B$5</f>
        <v>1630.8584972504948</v>
      </c>
      <c r="J57" s="17">
        <f>H57+I57</f>
        <v>28811.833451425409</v>
      </c>
      <c r="K57" s="16">
        <f t="shared" si="5"/>
        <v>360</v>
      </c>
      <c r="L57" s="16">
        <f>K57+N56</f>
        <v>81542.924862524742</v>
      </c>
      <c r="M57" s="16">
        <f>L57*$B$5</f>
        <v>4892.5754917514842</v>
      </c>
      <c r="N57" s="17">
        <f>L57+M57</f>
        <v>86435.500354276228</v>
      </c>
    </row>
    <row r="58" spans="1:14">
      <c r="A58" s="12" t="s">
        <v>49</v>
      </c>
      <c r="B58" s="5"/>
      <c r="C58" s="16">
        <f t="shared" si="3"/>
        <v>60</v>
      </c>
      <c r="D58" s="16">
        <f>C58+F57</f>
        <v>14465.916725712705</v>
      </c>
      <c r="E58" s="16">
        <f>D58*$B$4</f>
        <v>867.95500354276226</v>
      </c>
      <c r="F58" s="17">
        <f>D58+E58</f>
        <v>15333.871729255467</v>
      </c>
      <c r="G58" s="16">
        <f t="shared" si="4"/>
        <v>120</v>
      </c>
      <c r="H58" s="16">
        <f>G58+J57</f>
        <v>28931.833451425409</v>
      </c>
      <c r="I58" s="16">
        <f>H58*$B$5</f>
        <v>1735.9100070855245</v>
      </c>
      <c r="J58" s="17">
        <f>H58+I58</f>
        <v>30667.743458510933</v>
      </c>
      <c r="K58" s="16">
        <f t="shared" si="5"/>
        <v>360</v>
      </c>
      <c r="L58" s="16">
        <f>K58+N57</f>
        <v>86795.500354276228</v>
      </c>
      <c r="M58" s="16">
        <f>L58*$B$5</f>
        <v>5207.7300212565733</v>
      </c>
      <c r="N58" s="17">
        <f>L58+M58</f>
        <v>92003.230375532803</v>
      </c>
    </row>
    <row r="59" spans="1:14">
      <c r="A59" s="12" t="s">
        <v>50</v>
      </c>
      <c r="B59" s="5"/>
      <c r="C59" s="16">
        <f t="shared" si="3"/>
        <v>60</v>
      </c>
      <c r="D59" s="16">
        <f>C59+F58</f>
        <v>15393.871729255467</v>
      </c>
      <c r="E59" s="16">
        <f>D59*$B$4</f>
        <v>923.63230375532794</v>
      </c>
      <c r="F59" s="17">
        <f>D59+E59</f>
        <v>16317.504033010795</v>
      </c>
      <c r="G59" s="16">
        <f t="shared" si="4"/>
        <v>120</v>
      </c>
      <c r="H59" s="16">
        <f>G59+J58</f>
        <v>30787.743458510933</v>
      </c>
      <c r="I59" s="16">
        <f>H59*$B$5</f>
        <v>1847.2646075106559</v>
      </c>
      <c r="J59" s="17">
        <f>H59+I59</f>
        <v>32635.00806602159</v>
      </c>
      <c r="K59" s="16">
        <f t="shared" si="5"/>
        <v>360</v>
      </c>
      <c r="L59" s="16">
        <f>K59+N58</f>
        <v>92363.230375532803</v>
      </c>
      <c r="M59" s="16">
        <f>L59*$B$5</f>
        <v>5541.7938225319676</v>
      </c>
      <c r="N59" s="17">
        <f>L59+M59</f>
        <v>97905.02419806477</v>
      </c>
    </row>
    <row r="60" spans="1:14">
      <c r="A60" s="12" t="s">
        <v>51</v>
      </c>
      <c r="B60" s="5"/>
      <c r="C60" s="16">
        <f t="shared" si="3"/>
        <v>60</v>
      </c>
      <c r="D60" s="16">
        <f>C60+F59</f>
        <v>16377.504033010795</v>
      </c>
      <c r="E60" s="16">
        <f>D60*$B$4</f>
        <v>982.65024198064771</v>
      </c>
      <c r="F60" s="17">
        <f>D60+E60</f>
        <v>17360.154274991444</v>
      </c>
      <c r="G60" s="16">
        <f t="shared" si="4"/>
        <v>120</v>
      </c>
      <c r="H60" s="16">
        <f>G60+J59</f>
        <v>32755.00806602159</v>
      </c>
      <c r="I60" s="16">
        <f>H60*$B$5</f>
        <v>1965.3004839612954</v>
      </c>
      <c r="J60" s="17">
        <f>H60+I60</f>
        <v>34720.308549982889</v>
      </c>
      <c r="K60" s="16">
        <f t="shared" si="5"/>
        <v>360</v>
      </c>
      <c r="L60" s="16">
        <f>K60+N59</f>
        <v>98265.02419806477</v>
      </c>
      <c r="M60" s="16">
        <f>L60*$B$5</f>
        <v>5895.9014518838858</v>
      </c>
      <c r="N60" s="17">
        <f>L60+M60</f>
        <v>104160.92564994865</v>
      </c>
    </row>
    <row r="61" spans="1:14">
      <c r="A61" s="12" t="s">
        <v>52</v>
      </c>
      <c r="B61" s="7"/>
      <c r="C61" s="20">
        <f t="shared" si="3"/>
        <v>60</v>
      </c>
      <c r="D61" s="20">
        <f>C61+F60</f>
        <v>17420.154274991444</v>
      </c>
      <c r="E61" s="20">
        <f>D61*$B$4</f>
        <v>1045.2092564994866</v>
      </c>
      <c r="F61" s="21">
        <f>D61+E61</f>
        <v>18465.36353149093</v>
      </c>
      <c r="G61" s="20">
        <f t="shared" si="4"/>
        <v>120</v>
      </c>
      <c r="H61" s="20">
        <f>G61+J60</f>
        <v>34840.308549982889</v>
      </c>
      <c r="I61" s="20">
        <f>H61*$B$5</f>
        <v>2090.4185129989733</v>
      </c>
      <c r="J61" s="21">
        <f>H61+I61</f>
        <v>36930.727062981859</v>
      </c>
      <c r="K61" s="20">
        <f t="shared" si="5"/>
        <v>360</v>
      </c>
      <c r="L61" s="20">
        <f>K61+N60</f>
        <v>104520.92564994865</v>
      </c>
      <c r="M61" s="20">
        <f>L61*$B$5</f>
        <v>6271.2555389969184</v>
      </c>
      <c r="N61" s="21">
        <f>L61+M61</f>
        <v>110792.18118894557</v>
      </c>
    </row>
    <row r="62" spans="1:14">
      <c r="A62" s="12" t="s">
        <v>53</v>
      </c>
      <c r="B62" s="5"/>
      <c r="C62" s="16">
        <f t="shared" si="3"/>
        <v>60</v>
      </c>
      <c r="D62" s="16">
        <f>C62+F61</f>
        <v>18525.36353149093</v>
      </c>
      <c r="E62" s="16">
        <f>D62*$B$4</f>
        <v>1111.5218118894556</v>
      </c>
      <c r="F62" s="17">
        <f>D62+E62</f>
        <v>19636.885343380385</v>
      </c>
      <c r="G62" s="16">
        <f t="shared" si="4"/>
        <v>120</v>
      </c>
      <c r="H62" s="16">
        <f>G62+J61</f>
        <v>37050.727062981859</v>
      </c>
      <c r="I62" s="16">
        <f>H62*$B$5</f>
        <v>2223.0436237789113</v>
      </c>
      <c r="J62" s="17">
        <f>H62+I62</f>
        <v>39273.77068676077</v>
      </c>
      <c r="K62" s="16">
        <f t="shared" si="5"/>
        <v>360</v>
      </c>
      <c r="L62" s="16">
        <f>K62+N61</f>
        <v>111152.18118894557</v>
      </c>
      <c r="M62" s="16">
        <f>L62*$B$5</f>
        <v>6669.1308713367343</v>
      </c>
      <c r="N62" s="17">
        <f>L62+M62</f>
        <v>117821.3120602823</v>
      </c>
    </row>
    <row r="63" spans="1:14">
      <c r="A63" s="12" t="s">
        <v>54</v>
      </c>
      <c r="B63" s="5"/>
      <c r="C63" s="16">
        <f t="shared" si="3"/>
        <v>60</v>
      </c>
      <c r="D63" s="16">
        <f>C63+F62</f>
        <v>19696.885343380385</v>
      </c>
      <c r="E63" s="16">
        <f>D63*$B$4</f>
        <v>1181.8131206028231</v>
      </c>
      <c r="F63" s="17">
        <f>D63+E63</f>
        <v>20878.698463983208</v>
      </c>
      <c r="G63" s="16">
        <f t="shared" si="4"/>
        <v>120</v>
      </c>
      <c r="H63" s="16">
        <f>G63+J62</f>
        <v>39393.77068676077</v>
      </c>
      <c r="I63" s="16">
        <f>H63*$B$5</f>
        <v>2363.6262412056462</v>
      </c>
      <c r="J63" s="17">
        <f>H63+I63</f>
        <v>41757.396927966416</v>
      </c>
      <c r="K63" s="16">
        <f t="shared" si="5"/>
        <v>360</v>
      </c>
      <c r="L63" s="16">
        <f>K63+N62</f>
        <v>118181.3120602823</v>
      </c>
      <c r="M63" s="16">
        <f>L63*$B$5</f>
        <v>7090.8787236169383</v>
      </c>
      <c r="N63" s="17">
        <f>L63+M63</f>
        <v>125272.19078389925</v>
      </c>
    </row>
    <row r="64" spans="1:14">
      <c r="A64" s="12" t="s">
        <v>55</v>
      </c>
      <c r="B64" s="5"/>
      <c r="C64" s="16">
        <f t="shared" si="3"/>
        <v>60</v>
      </c>
      <c r="D64" s="16">
        <f>C64+F63</f>
        <v>20938.698463983208</v>
      </c>
      <c r="E64" s="16">
        <f>D64*$B$4</f>
        <v>1256.3219078389925</v>
      </c>
      <c r="F64" s="17">
        <f>D64+E64</f>
        <v>22195.0203718222</v>
      </c>
      <c r="G64" s="16">
        <f t="shared" si="4"/>
        <v>120</v>
      </c>
      <c r="H64" s="16">
        <f>G64+J63</f>
        <v>41877.396927966416</v>
      </c>
      <c r="I64" s="16">
        <f>H64*$B$5</f>
        <v>2512.643815677985</v>
      </c>
      <c r="J64" s="17">
        <f>H64+I64</f>
        <v>44390.0407436444</v>
      </c>
      <c r="K64" s="16">
        <f t="shared" si="5"/>
        <v>360</v>
      </c>
      <c r="L64" s="16">
        <f>K64+N63</f>
        <v>125632.19078389925</v>
      </c>
      <c r="M64" s="16">
        <f>L64*$B$5</f>
        <v>7537.931447033955</v>
      </c>
      <c r="N64" s="17">
        <f>L64+M64</f>
        <v>133170.12223093319</v>
      </c>
    </row>
    <row r="65" spans="1:14">
      <c r="A65" s="12" t="s">
        <v>56</v>
      </c>
      <c r="B65" s="5"/>
      <c r="C65" s="16">
        <f t="shared" si="3"/>
        <v>60</v>
      </c>
      <c r="D65" s="16">
        <f>C65+F64</f>
        <v>22255.0203718222</v>
      </c>
      <c r="E65" s="16">
        <f>D65*$B$4</f>
        <v>1335.3012223093319</v>
      </c>
      <c r="F65" s="17">
        <f>D65+E65</f>
        <v>23590.321594131532</v>
      </c>
      <c r="G65" s="16">
        <f t="shared" si="4"/>
        <v>120</v>
      </c>
      <c r="H65" s="16">
        <f>G65+J64</f>
        <v>44510.0407436444</v>
      </c>
      <c r="I65" s="16">
        <f>H65*$B$5</f>
        <v>2670.6024446186639</v>
      </c>
      <c r="J65" s="17">
        <f>H65+I65</f>
        <v>47180.643188263064</v>
      </c>
      <c r="K65" s="16">
        <f t="shared" si="5"/>
        <v>360</v>
      </c>
      <c r="L65" s="16">
        <f>K65+N64</f>
        <v>133530.12223093319</v>
      </c>
      <c r="M65" s="16">
        <f>L65*$B$5</f>
        <v>8011.8073338559916</v>
      </c>
      <c r="N65" s="17">
        <f>L65+M65</f>
        <v>141541.92956478917</v>
      </c>
    </row>
    <row r="66" spans="1:14">
      <c r="A66" s="12" t="s">
        <v>57</v>
      </c>
      <c r="B66" s="5"/>
      <c r="C66" s="16">
        <f t="shared" si="3"/>
        <v>60</v>
      </c>
      <c r="D66" s="16">
        <f>C66+F65</f>
        <v>23650.321594131532</v>
      </c>
      <c r="E66" s="16">
        <f>D66*$B$4</f>
        <v>1419.0192956478918</v>
      </c>
      <c r="F66" s="17">
        <f>D66+E66</f>
        <v>25069.340889779425</v>
      </c>
      <c r="G66" s="16">
        <f t="shared" si="4"/>
        <v>120</v>
      </c>
      <c r="H66" s="16">
        <f>G66+J65</f>
        <v>47300.643188263064</v>
      </c>
      <c r="I66" s="16">
        <f>H66*$B$5</f>
        <v>2838.0385912957836</v>
      </c>
      <c r="J66" s="17">
        <f>H66+I66</f>
        <v>50138.68177955885</v>
      </c>
      <c r="K66" s="16">
        <f t="shared" si="5"/>
        <v>360</v>
      </c>
      <c r="L66" s="16">
        <f>K66+N65</f>
        <v>141901.92956478917</v>
      </c>
      <c r="M66" s="16">
        <f>L66*$B$5</f>
        <v>8514.1157738873499</v>
      </c>
      <c r="N66" s="17">
        <f>L66+M66</f>
        <v>150416.04533867651</v>
      </c>
    </row>
    <row r="67" spans="1:14">
      <c r="A67" s="12" t="s">
        <v>58</v>
      </c>
      <c r="B67" s="5"/>
      <c r="C67" s="16">
        <f t="shared" si="3"/>
        <v>60</v>
      </c>
      <c r="D67" s="16">
        <f>C67+F66</f>
        <v>25129.340889779425</v>
      </c>
      <c r="E67" s="16">
        <f>D67*$B$4</f>
        <v>1507.7604533867654</v>
      </c>
      <c r="F67" s="17">
        <f>D67+E67</f>
        <v>26637.101343166192</v>
      </c>
      <c r="G67" s="16">
        <f t="shared" si="4"/>
        <v>120</v>
      </c>
      <c r="H67" s="16">
        <f>G67+J66</f>
        <v>50258.68177955885</v>
      </c>
      <c r="I67" s="16">
        <f>H67*$B$5</f>
        <v>3015.5209067735309</v>
      </c>
      <c r="J67" s="17">
        <f>H67+I67</f>
        <v>53274.202686332384</v>
      </c>
      <c r="K67" s="16">
        <f t="shared" si="5"/>
        <v>360</v>
      </c>
      <c r="L67" s="16">
        <f>K67+N66</f>
        <v>150776.04533867651</v>
      </c>
      <c r="M67" s="16">
        <f>L67*$B$5</f>
        <v>9046.5627203205913</v>
      </c>
      <c r="N67" s="17">
        <f>L67+M67</f>
        <v>159822.60805899711</v>
      </c>
    </row>
    <row r="68" spans="1:14">
      <c r="A68" s="12" t="s">
        <v>59</v>
      </c>
      <c r="B68" s="5"/>
      <c r="C68" s="16">
        <f t="shared" si="3"/>
        <v>60</v>
      </c>
      <c r="D68" s="16">
        <f>C68+F67</f>
        <v>26697.101343166192</v>
      </c>
      <c r="E68" s="16">
        <f>D68*$B$4</f>
        <v>1601.8260805899715</v>
      </c>
      <c r="F68" s="17">
        <f>D68+E68</f>
        <v>28298.927423756162</v>
      </c>
      <c r="G68" s="16">
        <f t="shared" si="4"/>
        <v>120</v>
      </c>
      <c r="H68" s="16">
        <f>G68+J67</f>
        <v>53394.202686332384</v>
      </c>
      <c r="I68" s="16">
        <f>H68*$B$5</f>
        <v>3203.6521611799431</v>
      </c>
      <c r="J68" s="17">
        <f>H68+I68</f>
        <v>56597.854847512324</v>
      </c>
      <c r="K68" s="16">
        <f t="shared" si="5"/>
        <v>360</v>
      </c>
      <c r="L68" s="16">
        <f>K68+N67</f>
        <v>160182.60805899711</v>
      </c>
      <c r="M68" s="16">
        <f>L68*$B$5</f>
        <v>9610.9564835398269</v>
      </c>
      <c r="N68" s="17">
        <f>L68+M68</f>
        <v>169793.56454253694</v>
      </c>
    </row>
    <row r="69" spans="1:14">
      <c r="A69" s="12" t="s">
        <v>60</v>
      </c>
      <c r="B69" s="5"/>
      <c r="C69" s="16">
        <f t="shared" si="3"/>
        <v>60</v>
      </c>
      <c r="D69" s="16">
        <f>C69+F68</f>
        <v>28358.927423756162</v>
      </c>
      <c r="E69" s="16">
        <f>D69*$B$4</f>
        <v>1701.5356454253697</v>
      </c>
      <c r="F69" s="17">
        <f>D69+E69</f>
        <v>30060.463069181533</v>
      </c>
      <c r="G69" s="16">
        <f t="shared" si="4"/>
        <v>120</v>
      </c>
      <c r="H69" s="16">
        <f>G69+J68</f>
        <v>56717.854847512324</v>
      </c>
      <c r="I69" s="16">
        <f>H69*$B$5</f>
        <v>3403.0712908507394</v>
      </c>
      <c r="J69" s="17">
        <f>H69+I69</f>
        <v>60120.926138363066</v>
      </c>
      <c r="K69" s="16">
        <f t="shared" si="5"/>
        <v>360</v>
      </c>
      <c r="L69" s="16">
        <f>K69+N68</f>
        <v>170153.56454253694</v>
      </c>
      <c r="M69" s="16">
        <f>L69*$B$5</f>
        <v>10209.213872552216</v>
      </c>
      <c r="N69" s="17">
        <f>L69+M69</f>
        <v>180362.77841508915</v>
      </c>
    </row>
    <row r="70" spans="1:14">
      <c r="A70" s="12" t="s">
        <v>61</v>
      </c>
      <c r="B70" s="5"/>
      <c r="C70" s="16">
        <f t="shared" si="3"/>
        <v>60</v>
      </c>
      <c r="D70" s="16">
        <f>C70+F69</f>
        <v>30120.463069181533</v>
      </c>
      <c r="E70" s="16">
        <f>D70*$B$4</f>
        <v>1807.2277841508919</v>
      </c>
      <c r="F70" s="17">
        <f>D70+E70</f>
        <v>31927.690853332424</v>
      </c>
      <c r="G70" s="16">
        <f t="shared" si="4"/>
        <v>120</v>
      </c>
      <c r="H70" s="16">
        <f>G70+J69</f>
        <v>60240.926138363066</v>
      </c>
      <c r="I70" s="16">
        <f>H70*$B$5</f>
        <v>3614.4555683017838</v>
      </c>
      <c r="J70" s="17">
        <f>H70+I70</f>
        <v>63855.381706664848</v>
      </c>
      <c r="K70" s="16">
        <f t="shared" si="5"/>
        <v>360</v>
      </c>
      <c r="L70" s="16">
        <f>K70+N69</f>
        <v>180722.77841508915</v>
      </c>
      <c r="M70" s="16">
        <f>L70*$B$5</f>
        <v>10843.366704905349</v>
      </c>
      <c r="N70" s="17">
        <f>L70+M70</f>
        <v>191566.1451199945</v>
      </c>
    </row>
    <row r="71" spans="1:14">
      <c r="A71" s="12" t="s">
        <v>62</v>
      </c>
      <c r="B71" s="6"/>
      <c r="C71" s="18">
        <f t="shared" si="3"/>
        <v>60</v>
      </c>
      <c r="D71" s="18">
        <f>C71+F70</f>
        <v>31987.690853332424</v>
      </c>
      <c r="E71" s="18">
        <f>D71*$B$4</f>
        <v>1919.2614511999454</v>
      </c>
      <c r="F71" s="19">
        <f>D71+E71</f>
        <v>33906.952304532373</v>
      </c>
      <c r="G71" s="18">
        <f t="shared" si="4"/>
        <v>120</v>
      </c>
      <c r="H71" s="18">
        <f>G71+J70</f>
        <v>63975.381706664848</v>
      </c>
      <c r="I71" s="18">
        <f>H71*$B$5</f>
        <v>3838.5229023998909</v>
      </c>
      <c r="J71" s="19">
        <f>H71+I71</f>
        <v>67813.904609064746</v>
      </c>
      <c r="K71" s="18">
        <f t="shared" si="5"/>
        <v>360</v>
      </c>
      <c r="L71" s="20">
        <f>K71+N70</f>
        <v>191926.1451199945</v>
      </c>
      <c r="M71" s="18">
        <f>L71*$B$5</f>
        <v>11515.568707199669</v>
      </c>
      <c r="N71" s="19">
        <f>L71+M71</f>
        <v>203441.71382719418</v>
      </c>
    </row>
    <row r="72" spans="1:14">
      <c r="A72" s="12" t="s">
        <v>63</v>
      </c>
      <c r="B72" s="8"/>
      <c r="C72" s="30">
        <f>SUM(C12:C71)</f>
        <v>3600</v>
      </c>
      <c r="D72" s="9"/>
      <c r="E72" s="22">
        <f>SUM(E12:E71)</f>
        <v>30306.952304532369</v>
      </c>
      <c r="F72" s="9"/>
      <c r="G72" s="30">
        <f>SUM(G12:G71)</f>
        <v>7200</v>
      </c>
      <c r="H72" s="9"/>
      <c r="I72" s="22">
        <f>SUM(I12:I71)</f>
        <v>60613.904609064739</v>
      </c>
      <c r="J72" s="9"/>
      <c r="K72" s="30">
        <f>SUM(K12:K71)</f>
        <v>21600</v>
      </c>
      <c r="L72" s="9"/>
      <c r="M72" s="22">
        <f>SUM(M12:M71)</f>
        <v>181841.71382719421</v>
      </c>
      <c r="N72" s="9"/>
    </row>
  </sheetData>
  <mergeCells count="1">
    <mergeCell ref="A1:B1"/>
  </mergeCells>
  <phoneticPr fontId="5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O42"/>
  <sheetViews>
    <sheetView showGridLines="0" zoomScaleNormal="100" workbookViewId="0">
      <selection activeCell="L16" sqref="L16"/>
    </sheetView>
  </sheetViews>
  <sheetFormatPr defaultRowHeight="13.5"/>
  <cols>
    <col min="1" max="1" width="1.375" style="1" customWidth="1"/>
    <col min="2" max="2" width="10.75" style="1" customWidth="1"/>
    <col min="3" max="3" width="10.875" style="1" customWidth="1"/>
    <col min="4" max="6" width="11.125" style="1" customWidth="1"/>
    <col min="7" max="9" width="11.875" style="1" customWidth="1"/>
    <col min="10" max="12" width="11.25" style="1" customWidth="1"/>
    <col min="13" max="15" width="11.5" style="1" customWidth="1"/>
    <col min="16" max="16384" width="9" style="1"/>
  </cols>
  <sheetData>
    <row r="1" spans="2:15" ht="18" customHeight="1" thickBot="1">
      <c r="B1" s="33" t="s">
        <v>87</v>
      </c>
      <c r="C1" s="33"/>
    </row>
    <row r="2" spans="2:15" ht="6" customHeight="1" thickTop="1"/>
    <row r="3" spans="2:15" ht="19.5" customHeight="1">
      <c r="B3" s="11" t="s">
        <v>78</v>
      </c>
      <c r="C3" s="14">
        <v>0</v>
      </c>
      <c r="D3" s="3" t="s">
        <v>41</v>
      </c>
    </row>
    <row r="4" spans="2:15" ht="17.25" customHeight="1">
      <c r="B4" s="11" t="s">
        <v>71</v>
      </c>
      <c r="C4" s="10">
        <v>0.06</v>
      </c>
      <c r="D4" s="3" t="s">
        <v>64</v>
      </c>
    </row>
    <row r="5" spans="2:15" ht="17.25" customHeight="1">
      <c r="B5" s="11" t="s">
        <v>72</v>
      </c>
      <c r="C5" s="10">
        <v>0.06</v>
      </c>
      <c r="D5" s="3" t="s">
        <v>64</v>
      </c>
    </row>
    <row r="6" spans="2:15" ht="17.25" customHeight="1">
      <c r="B6" s="11" t="s">
        <v>85</v>
      </c>
      <c r="C6" s="10">
        <v>0.06</v>
      </c>
      <c r="D6" s="3" t="s">
        <v>64</v>
      </c>
    </row>
    <row r="7" spans="2:15" ht="17.25" customHeight="1">
      <c r="B7" s="11" t="s">
        <v>74</v>
      </c>
      <c r="C7" s="14">
        <v>5</v>
      </c>
      <c r="D7" s="3" t="s">
        <v>42</v>
      </c>
      <c r="G7" s="11" t="s">
        <v>76</v>
      </c>
      <c r="H7" s="15">
        <f>C7*12</f>
        <v>60</v>
      </c>
      <c r="I7" s="4" t="s">
        <v>80</v>
      </c>
    </row>
    <row r="8" spans="2:15" ht="17.25" customHeight="1">
      <c r="B8" s="11" t="s">
        <v>75</v>
      </c>
      <c r="C8" s="14">
        <v>10</v>
      </c>
      <c r="D8" s="3" t="s">
        <v>42</v>
      </c>
      <c r="G8" s="11" t="s">
        <v>77</v>
      </c>
      <c r="H8" s="15">
        <f>C8*12</f>
        <v>120</v>
      </c>
      <c r="I8" s="4" t="s">
        <v>80</v>
      </c>
    </row>
    <row r="9" spans="2:15" ht="17.25" customHeight="1">
      <c r="B9" s="11" t="s">
        <v>86</v>
      </c>
      <c r="C9" s="14">
        <v>30</v>
      </c>
      <c r="D9" s="3" t="s">
        <v>42</v>
      </c>
      <c r="G9" s="11" t="s">
        <v>81</v>
      </c>
      <c r="H9" s="15">
        <f>C9*12</f>
        <v>360</v>
      </c>
      <c r="I9" s="4" t="s">
        <v>80</v>
      </c>
    </row>
    <row r="10" spans="2:15" ht="10.5" customHeight="1">
      <c r="B10" s="2"/>
    </row>
    <row r="11" spans="2:15" ht="17.25" customHeight="1">
      <c r="B11" s="13" t="s">
        <v>0</v>
      </c>
      <c r="C11" s="13" t="s">
        <v>79</v>
      </c>
      <c r="D11" s="13" t="s">
        <v>76</v>
      </c>
      <c r="E11" s="13" t="s">
        <v>65</v>
      </c>
      <c r="F11" s="13" t="s">
        <v>67</v>
      </c>
      <c r="G11" s="13" t="s">
        <v>69</v>
      </c>
      <c r="H11" s="29" t="s">
        <v>77</v>
      </c>
      <c r="I11" s="29" t="s">
        <v>66</v>
      </c>
      <c r="J11" s="29" t="s">
        <v>68</v>
      </c>
      <c r="K11" s="29" t="s">
        <v>70</v>
      </c>
      <c r="L11" s="32" t="s">
        <v>81</v>
      </c>
      <c r="M11" s="32" t="s">
        <v>82</v>
      </c>
      <c r="N11" s="32" t="s">
        <v>83</v>
      </c>
      <c r="O11" s="32" t="s">
        <v>84</v>
      </c>
    </row>
    <row r="12" spans="2:15">
      <c r="B12" s="12" t="s">
        <v>1</v>
      </c>
      <c r="C12" s="23">
        <f>C3</f>
        <v>0</v>
      </c>
      <c r="D12" s="23">
        <f t="shared" ref="D12:D41" si="0">$H$7</f>
        <v>60</v>
      </c>
      <c r="E12" s="23">
        <f>C12+D12</f>
        <v>60</v>
      </c>
      <c r="F12" s="23">
        <f>(E12)*$C$4</f>
        <v>3.5999999999999996</v>
      </c>
      <c r="G12" s="24">
        <f t="shared" ref="G12:G41" si="1">E12+F12</f>
        <v>63.6</v>
      </c>
      <c r="H12" s="23">
        <f t="shared" ref="H12:H21" si="2">$H$8</f>
        <v>120</v>
      </c>
      <c r="I12" s="23">
        <f>C12+H12</f>
        <v>120</v>
      </c>
      <c r="J12" s="23">
        <f>(I12)*$C$5</f>
        <v>7.1999999999999993</v>
      </c>
      <c r="K12" s="24">
        <f t="shared" ref="K12:K41" si="3">I12+J12</f>
        <v>127.2</v>
      </c>
      <c r="L12" s="23">
        <f>$H$9</f>
        <v>360</v>
      </c>
      <c r="M12" s="23">
        <f>C12+L12</f>
        <v>360</v>
      </c>
      <c r="N12" s="23">
        <f>(M12)*$C$6</f>
        <v>21.599999999999998</v>
      </c>
      <c r="O12" s="24">
        <f t="shared" ref="O12:O41" si="4">M12+N12</f>
        <v>381.6</v>
      </c>
    </row>
    <row r="13" spans="2:15">
      <c r="B13" s="12" t="s">
        <v>2</v>
      </c>
      <c r="C13" s="23"/>
      <c r="D13" s="23">
        <f t="shared" si="0"/>
        <v>60</v>
      </c>
      <c r="E13" s="23">
        <f t="shared" ref="E13:E41" si="5">D13+G12</f>
        <v>123.6</v>
      </c>
      <c r="F13" s="23">
        <f t="shared" ref="F13:F41" si="6">E13*$C$4</f>
        <v>7.4159999999999995</v>
      </c>
      <c r="G13" s="24">
        <f t="shared" si="1"/>
        <v>131.01599999999999</v>
      </c>
      <c r="H13" s="23">
        <f t="shared" si="2"/>
        <v>120</v>
      </c>
      <c r="I13" s="23">
        <f t="shared" ref="I13:I41" si="7">H13+K12</f>
        <v>247.2</v>
      </c>
      <c r="J13" s="23">
        <f t="shared" ref="J13:J41" si="8">I13*$C$5</f>
        <v>14.831999999999999</v>
      </c>
      <c r="K13" s="24">
        <f t="shared" si="3"/>
        <v>262.03199999999998</v>
      </c>
      <c r="L13" s="23">
        <f>$H$9</f>
        <v>360</v>
      </c>
      <c r="M13" s="23">
        <f t="shared" ref="M13:M41" si="9">L13+O12</f>
        <v>741.6</v>
      </c>
      <c r="N13" s="23">
        <f t="shared" ref="N13:N41" si="10">M13*$C$5</f>
        <v>44.496000000000002</v>
      </c>
      <c r="O13" s="24">
        <f t="shared" si="4"/>
        <v>786.096</v>
      </c>
    </row>
    <row r="14" spans="2:15">
      <c r="B14" s="12" t="s">
        <v>3</v>
      </c>
      <c r="C14" s="23"/>
      <c r="D14" s="23">
        <f t="shared" si="0"/>
        <v>60</v>
      </c>
      <c r="E14" s="23">
        <f t="shared" si="5"/>
        <v>191.01599999999999</v>
      </c>
      <c r="F14" s="23">
        <f t="shared" si="6"/>
        <v>11.460959999999998</v>
      </c>
      <c r="G14" s="24">
        <f t="shared" si="1"/>
        <v>202.47695999999999</v>
      </c>
      <c r="H14" s="23">
        <f t="shared" si="2"/>
        <v>120</v>
      </c>
      <c r="I14" s="23">
        <f t="shared" si="7"/>
        <v>382.03199999999998</v>
      </c>
      <c r="J14" s="23">
        <f t="shared" si="8"/>
        <v>22.921919999999997</v>
      </c>
      <c r="K14" s="24">
        <f t="shared" si="3"/>
        <v>404.95391999999998</v>
      </c>
      <c r="L14" s="23">
        <f>$H$9</f>
        <v>360</v>
      </c>
      <c r="M14" s="23">
        <f t="shared" si="9"/>
        <v>1146.096</v>
      </c>
      <c r="N14" s="23">
        <f t="shared" si="10"/>
        <v>68.76576</v>
      </c>
      <c r="O14" s="24">
        <f t="shared" si="4"/>
        <v>1214.86176</v>
      </c>
    </row>
    <row r="15" spans="2:15">
      <c r="B15" s="12" t="s">
        <v>4</v>
      </c>
      <c r="C15" s="23"/>
      <c r="D15" s="23">
        <f t="shared" si="0"/>
        <v>60</v>
      </c>
      <c r="E15" s="23">
        <f t="shared" si="5"/>
        <v>262.47695999999996</v>
      </c>
      <c r="F15" s="23">
        <f t="shared" si="6"/>
        <v>15.748617599999998</v>
      </c>
      <c r="G15" s="24">
        <f t="shared" si="1"/>
        <v>278.22557759999995</v>
      </c>
      <c r="H15" s="23">
        <f t="shared" si="2"/>
        <v>120</v>
      </c>
      <c r="I15" s="23">
        <f t="shared" si="7"/>
        <v>524.95391999999993</v>
      </c>
      <c r="J15" s="23">
        <f t="shared" si="8"/>
        <v>31.497235199999995</v>
      </c>
      <c r="K15" s="24">
        <f t="shared" si="3"/>
        <v>556.4511551999999</v>
      </c>
      <c r="L15" s="23">
        <f>$H$9</f>
        <v>360</v>
      </c>
      <c r="M15" s="23">
        <f t="shared" si="9"/>
        <v>1574.86176</v>
      </c>
      <c r="N15" s="23">
        <f t="shared" si="10"/>
        <v>94.491705600000003</v>
      </c>
      <c r="O15" s="24">
        <f t="shared" si="4"/>
        <v>1669.3534655999999</v>
      </c>
    </row>
    <row r="16" spans="2:15">
      <c r="B16" s="12" t="s">
        <v>5</v>
      </c>
      <c r="C16" s="23"/>
      <c r="D16" s="23">
        <f t="shared" si="0"/>
        <v>60</v>
      </c>
      <c r="E16" s="23">
        <f t="shared" si="5"/>
        <v>338.22557759999995</v>
      </c>
      <c r="F16" s="23">
        <f t="shared" si="6"/>
        <v>20.293534655999995</v>
      </c>
      <c r="G16" s="24">
        <f t="shared" si="1"/>
        <v>358.51911225599997</v>
      </c>
      <c r="H16" s="23">
        <f t="shared" si="2"/>
        <v>120</v>
      </c>
      <c r="I16" s="23">
        <f t="shared" si="7"/>
        <v>676.4511551999999</v>
      </c>
      <c r="J16" s="23">
        <f t="shared" si="8"/>
        <v>40.58706931199999</v>
      </c>
      <c r="K16" s="24">
        <f t="shared" si="3"/>
        <v>717.03822451199994</v>
      </c>
      <c r="L16" s="23">
        <f>$H$9</f>
        <v>360</v>
      </c>
      <c r="M16" s="23">
        <f t="shared" si="9"/>
        <v>2029.3534655999999</v>
      </c>
      <c r="N16" s="23">
        <f t="shared" si="10"/>
        <v>121.76120793599999</v>
      </c>
      <c r="O16" s="24">
        <f t="shared" si="4"/>
        <v>2151.1146735359998</v>
      </c>
    </row>
    <row r="17" spans="2:15">
      <c r="B17" s="12" t="s">
        <v>6</v>
      </c>
      <c r="C17" s="23"/>
      <c r="D17" s="23">
        <f t="shared" si="0"/>
        <v>60</v>
      </c>
      <c r="E17" s="23">
        <f t="shared" si="5"/>
        <v>418.51911225599997</v>
      </c>
      <c r="F17" s="23">
        <f t="shared" si="6"/>
        <v>25.111146735359998</v>
      </c>
      <c r="G17" s="24">
        <f t="shared" si="1"/>
        <v>443.63025899135999</v>
      </c>
      <c r="H17" s="23">
        <f t="shared" si="2"/>
        <v>120</v>
      </c>
      <c r="I17" s="23">
        <f t="shared" si="7"/>
        <v>837.03822451199994</v>
      </c>
      <c r="J17" s="23">
        <f t="shared" si="8"/>
        <v>50.222293470719997</v>
      </c>
      <c r="K17" s="24">
        <f t="shared" si="3"/>
        <v>887.26051798271999</v>
      </c>
      <c r="L17" s="23"/>
      <c r="M17" s="23">
        <f t="shared" si="9"/>
        <v>2151.1146735359998</v>
      </c>
      <c r="N17" s="23">
        <f t="shared" si="10"/>
        <v>129.06688041215997</v>
      </c>
      <c r="O17" s="24">
        <f t="shared" si="4"/>
        <v>2280.1815539481599</v>
      </c>
    </row>
    <row r="18" spans="2:15">
      <c r="B18" s="12" t="s">
        <v>7</v>
      </c>
      <c r="C18" s="23"/>
      <c r="D18" s="23">
        <f t="shared" si="0"/>
        <v>60</v>
      </c>
      <c r="E18" s="23">
        <f t="shared" si="5"/>
        <v>503.63025899135999</v>
      </c>
      <c r="F18" s="23">
        <f t="shared" si="6"/>
        <v>30.217815539481599</v>
      </c>
      <c r="G18" s="24">
        <f t="shared" si="1"/>
        <v>533.84807453084159</v>
      </c>
      <c r="H18" s="23">
        <f t="shared" si="2"/>
        <v>120</v>
      </c>
      <c r="I18" s="23">
        <f t="shared" si="7"/>
        <v>1007.26051798272</v>
      </c>
      <c r="J18" s="23">
        <f t="shared" si="8"/>
        <v>60.435631078963198</v>
      </c>
      <c r="K18" s="24">
        <f t="shared" si="3"/>
        <v>1067.6961490616832</v>
      </c>
      <c r="L18" s="23"/>
      <c r="M18" s="23">
        <f t="shared" si="9"/>
        <v>2280.1815539481599</v>
      </c>
      <c r="N18" s="23">
        <f t="shared" si="10"/>
        <v>136.8108932368896</v>
      </c>
      <c r="O18" s="24">
        <f t="shared" si="4"/>
        <v>2416.9924471850495</v>
      </c>
    </row>
    <row r="19" spans="2:15">
      <c r="B19" s="12" t="s">
        <v>8</v>
      </c>
      <c r="C19" s="23"/>
      <c r="D19" s="23">
        <f t="shared" si="0"/>
        <v>60</v>
      </c>
      <c r="E19" s="23">
        <f t="shared" si="5"/>
        <v>593.84807453084159</v>
      </c>
      <c r="F19" s="23">
        <f t="shared" si="6"/>
        <v>35.630884471850493</v>
      </c>
      <c r="G19" s="24">
        <f t="shared" si="1"/>
        <v>629.47895900269214</v>
      </c>
      <c r="H19" s="23">
        <f t="shared" si="2"/>
        <v>120</v>
      </c>
      <c r="I19" s="23">
        <f t="shared" si="7"/>
        <v>1187.6961490616832</v>
      </c>
      <c r="J19" s="23">
        <f t="shared" si="8"/>
        <v>71.261768943700986</v>
      </c>
      <c r="K19" s="24">
        <f t="shared" si="3"/>
        <v>1258.9579180053843</v>
      </c>
      <c r="L19" s="23"/>
      <c r="M19" s="23">
        <f t="shared" si="9"/>
        <v>2416.9924471850495</v>
      </c>
      <c r="N19" s="23">
        <f t="shared" si="10"/>
        <v>145.01954683110296</v>
      </c>
      <c r="O19" s="24">
        <f t="shared" si="4"/>
        <v>2562.0119940161526</v>
      </c>
    </row>
    <row r="20" spans="2:15">
      <c r="B20" s="12" t="s">
        <v>9</v>
      </c>
      <c r="C20" s="23"/>
      <c r="D20" s="23">
        <f t="shared" si="0"/>
        <v>60</v>
      </c>
      <c r="E20" s="23">
        <f t="shared" si="5"/>
        <v>689.47895900269214</v>
      </c>
      <c r="F20" s="23">
        <f t="shared" si="6"/>
        <v>41.368737540161526</v>
      </c>
      <c r="G20" s="24">
        <f t="shared" si="1"/>
        <v>730.84769654285367</v>
      </c>
      <c r="H20" s="23">
        <f t="shared" si="2"/>
        <v>120</v>
      </c>
      <c r="I20" s="23">
        <f t="shared" si="7"/>
        <v>1378.9579180053843</v>
      </c>
      <c r="J20" s="23">
        <f t="shared" si="8"/>
        <v>82.737475080323051</v>
      </c>
      <c r="K20" s="24">
        <f t="shared" si="3"/>
        <v>1461.6953930857073</v>
      </c>
      <c r="L20" s="23"/>
      <c r="M20" s="23">
        <f t="shared" si="9"/>
        <v>2562.0119940161526</v>
      </c>
      <c r="N20" s="23">
        <f t="shared" si="10"/>
        <v>153.72071964096915</v>
      </c>
      <c r="O20" s="24">
        <f t="shared" si="4"/>
        <v>2715.7327136571216</v>
      </c>
    </row>
    <row r="21" spans="2:15">
      <c r="B21" s="12" t="s">
        <v>10</v>
      </c>
      <c r="C21" s="25"/>
      <c r="D21" s="25">
        <f t="shared" si="0"/>
        <v>60</v>
      </c>
      <c r="E21" s="25">
        <f t="shared" si="5"/>
        <v>790.84769654285367</v>
      </c>
      <c r="F21" s="25">
        <f t="shared" si="6"/>
        <v>47.450861792571217</v>
      </c>
      <c r="G21" s="34">
        <f t="shared" si="1"/>
        <v>838.2985583354249</v>
      </c>
      <c r="H21" s="25">
        <f t="shared" si="2"/>
        <v>120</v>
      </c>
      <c r="I21" s="25">
        <f t="shared" si="7"/>
        <v>1581.6953930857073</v>
      </c>
      <c r="J21" s="25">
        <f t="shared" si="8"/>
        <v>94.901723585142435</v>
      </c>
      <c r="K21" s="34">
        <f t="shared" si="3"/>
        <v>1676.5971166708498</v>
      </c>
      <c r="L21" s="25"/>
      <c r="M21" s="26">
        <f t="shared" si="9"/>
        <v>2715.7327136571216</v>
      </c>
      <c r="N21" s="25">
        <f t="shared" si="10"/>
        <v>162.9439628194273</v>
      </c>
      <c r="O21" s="34">
        <f t="shared" si="4"/>
        <v>2878.6766764765489</v>
      </c>
    </row>
    <row r="22" spans="2:15">
      <c r="B22" s="12" t="s">
        <v>11</v>
      </c>
      <c r="C22" s="23"/>
      <c r="D22" s="23">
        <f t="shared" si="0"/>
        <v>60</v>
      </c>
      <c r="E22" s="23">
        <f t="shared" si="5"/>
        <v>898.2985583354249</v>
      </c>
      <c r="F22" s="23">
        <f t="shared" si="6"/>
        <v>53.89791350012549</v>
      </c>
      <c r="G22" s="24">
        <f t="shared" si="1"/>
        <v>952.19647183555037</v>
      </c>
      <c r="H22" s="23">
        <v>120</v>
      </c>
      <c r="I22" s="23">
        <f t="shared" si="7"/>
        <v>1796.5971166708498</v>
      </c>
      <c r="J22" s="23">
        <f t="shared" si="8"/>
        <v>107.79582700025098</v>
      </c>
      <c r="K22" s="24">
        <f t="shared" si="3"/>
        <v>1904.3929436711007</v>
      </c>
      <c r="L22" s="23"/>
      <c r="M22" s="23">
        <f t="shared" si="9"/>
        <v>2878.6766764765489</v>
      </c>
      <c r="N22" s="23">
        <f t="shared" si="10"/>
        <v>172.72060058859293</v>
      </c>
      <c r="O22" s="24">
        <f t="shared" si="4"/>
        <v>3051.3972770651417</v>
      </c>
    </row>
    <row r="23" spans="2:15">
      <c r="B23" s="12" t="s">
        <v>12</v>
      </c>
      <c r="C23" s="23"/>
      <c r="D23" s="23">
        <f t="shared" si="0"/>
        <v>60</v>
      </c>
      <c r="E23" s="23">
        <f t="shared" si="5"/>
        <v>1012.1964718355504</v>
      </c>
      <c r="F23" s="23">
        <f t="shared" si="6"/>
        <v>60.73178831013302</v>
      </c>
      <c r="G23" s="24">
        <f t="shared" si="1"/>
        <v>1072.9282601456835</v>
      </c>
      <c r="H23" s="23">
        <v>120</v>
      </c>
      <c r="I23" s="23">
        <f t="shared" si="7"/>
        <v>2024.3929436711007</v>
      </c>
      <c r="J23" s="23">
        <f t="shared" si="8"/>
        <v>121.46357662026604</v>
      </c>
      <c r="K23" s="24">
        <f t="shared" si="3"/>
        <v>2145.8565202913669</v>
      </c>
      <c r="L23" s="23"/>
      <c r="M23" s="23">
        <f t="shared" si="9"/>
        <v>3051.3972770651417</v>
      </c>
      <c r="N23" s="23">
        <f t="shared" si="10"/>
        <v>183.0838366239085</v>
      </c>
      <c r="O23" s="24">
        <f t="shared" si="4"/>
        <v>3234.4811136890503</v>
      </c>
    </row>
    <row r="24" spans="2:15">
      <c r="B24" s="12" t="s">
        <v>13</v>
      </c>
      <c r="C24" s="23"/>
      <c r="D24" s="23">
        <f t="shared" si="0"/>
        <v>60</v>
      </c>
      <c r="E24" s="23">
        <f t="shared" si="5"/>
        <v>1132.9282601456835</v>
      </c>
      <c r="F24" s="23">
        <f t="shared" si="6"/>
        <v>67.975695608741006</v>
      </c>
      <c r="G24" s="24">
        <f t="shared" si="1"/>
        <v>1200.9039557544245</v>
      </c>
      <c r="H24" s="23">
        <v>120</v>
      </c>
      <c r="I24" s="23">
        <f t="shared" si="7"/>
        <v>2265.8565202913669</v>
      </c>
      <c r="J24" s="23">
        <f t="shared" si="8"/>
        <v>135.95139121748201</v>
      </c>
      <c r="K24" s="24">
        <f t="shared" si="3"/>
        <v>2401.807911508849</v>
      </c>
      <c r="L24" s="23"/>
      <c r="M24" s="23">
        <f t="shared" si="9"/>
        <v>3234.4811136890503</v>
      </c>
      <c r="N24" s="23">
        <f t="shared" si="10"/>
        <v>194.06886682134302</v>
      </c>
      <c r="O24" s="24">
        <f t="shared" si="4"/>
        <v>3428.5499805103932</v>
      </c>
    </row>
    <row r="25" spans="2:15">
      <c r="B25" s="12" t="s">
        <v>14</v>
      </c>
      <c r="C25" s="23"/>
      <c r="D25" s="23">
        <f t="shared" si="0"/>
        <v>60</v>
      </c>
      <c r="E25" s="23">
        <f t="shared" si="5"/>
        <v>1260.9039557544245</v>
      </c>
      <c r="F25" s="23">
        <f t="shared" si="6"/>
        <v>75.654237345265472</v>
      </c>
      <c r="G25" s="24">
        <f t="shared" si="1"/>
        <v>1336.55819309969</v>
      </c>
      <c r="H25" s="23">
        <v>120</v>
      </c>
      <c r="I25" s="23">
        <f t="shared" si="7"/>
        <v>2521.807911508849</v>
      </c>
      <c r="J25" s="23">
        <f t="shared" si="8"/>
        <v>151.30847469053094</v>
      </c>
      <c r="K25" s="24">
        <f t="shared" si="3"/>
        <v>2673.11638619938</v>
      </c>
      <c r="L25" s="23"/>
      <c r="M25" s="23">
        <f t="shared" si="9"/>
        <v>3428.5499805103932</v>
      </c>
      <c r="N25" s="23">
        <f t="shared" si="10"/>
        <v>205.71299883062358</v>
      </c>
      <c r="O25" s="24">
        <f t="shared" si="4"/>
        <v>3634.2629793410169</v>
      </c>
    </row>
    <row r="26" spans="2:15">
      <c r="B26" s="12" t="s">
        <v>15</v>
      </c>
      <c r="C26" s="23"/>
      <c r="D26" s="23">
        <f t="shared" si="0"/>
        <v>60</v>
      </c>
      <c r="E26" s="23">
        <f t="shared" si="5"/>
        <v>1396.55819309969</v>
      </c>
      <c r="F26" s="23">
        <f t="shared" si="6"/>
        <v>83.7934915859814</v>
      </c>
      <c r="G26" s="24">
        <f t="shared" si="1"/>
        <v>1480.3516846856714</v>
      </c>
      <c r="H26" s="23">
        <v>120</v>
      </c>
      <c r="I26" s="23">
        <f t="shared" si="7"/>
        <v>2793.11638619938</v>
      </c>
      <c r="J26" s="23">
        <f t="shared" si="8"/>
        <v>167.5869831719628</v>
      </c>
      <c r="K26" s="24">
        <f t="shared" si="3"/>
        <v>2960.7033693713429</v>
      </c>
      <c r="L26" s="23"/>
      <c r="M26" s="23">
        <f t="shared" si="9"/>
        <v>3634.2629793410169</v>
      </c>
      <c r="N26" s="23">
        <f t="shared" si="10"/>
        <v>218.05577876046101</v>
      </c>
      <c r="O26" s="24">
        <f t="shared" si="4"/>
        <v>3852.3187581014781</v>
      </c>
    </row>
    <row r="27" spans="2:15">
      <c r="B27" s="12" t="s">
        <v>16</v>
      </c>
      <c r="C27" s="23"/>
      <c r="D27" s="23">
        <f t="shared" si="0"/>
        <v>60</v>
      </c>
      <c r="E27" s="23">
        <f t="shared" si="5"/>
        <v>1540.3516846856714</v>
      </c>
      <c r="F27" s="23">
        <f t="shared" si="6"/>
        <v>92.421101081140279</v>
      </c>
      <c r="G27" s="24">
        <f t="shared" si="1"/>
        <v>1632.7727857668117</v>
      </c>
      <c r="H27" s="23"/>
      <c r="I27" s="23">
        <f t="shared" si="7"/>
        <v>2960.7033693713429</v>
      </c>
      <c r="J27" s="23">
        <f t="shared" si="8"/>
        <v>177.64220216228057</v>
      </c>
      <c r="K27" s="24">
        <f t="shared" si="3"/>
        <v>3138.3455715336236</v>
      </c>
      <c r="L27" s="23"/>
      <c r="M27" s="23">
        <f t="shared" si="9"/>
        <v>3852.3187581014781</v>
      </c>
      <c r="N27" s="23">
        <f t="shared" si="10"/>
        <v>231.13912548608869</v>
      </c>
      <c r="O27" s="24">
        <f t="shared" si="4"/>
        <v>4083.4578835875668</v>
      </c>
    </row>
    <row r="28" spans="2:15">
      <c r="B28" s="12" t="s">
        <v>17</v>
      </c>
      <c r="C28" s="23"/>
      <c r="D28" s="23">
        <f t="shared" si="0"/>
        <v>60</v>
      </c>
      <c r="E28" s="23">
        <f t="shared" si="5"/>
        <v>1692.7727857668117</v>
      </c>
      <c r="F28" s="23">
        <f t="shared" si="6"/>
        <v>101.5663671460087</v>
      </c>
      <c r="G28" s="24">
        <f t="shared" si="1"/>
        <v>1794.3391529128203</v>
      </c>
      <c r="H28" s="23"/>
      <c r="I28" s="23">
        <f t="shared" si="7"/>
        <v>3138.3455715336236</v>
      </c>
      <c r="J28" s="23">
        <f t="shared" si="8"/>
        <v>188.30073429201741</v>
      </c>
      <c r="K28" s="24">
        <f t="shared" si="3"/>
        <v>3326.6463058256409</v>
      </c>
      <c r="L28" s="23"/>
      <c r="M28" s="23">
        <f t="shared" si="9"/>
        <v>4083.4578835875668</v>
      </c>
      <c r="N28" s="23">
        <f t="shared" si="10"/>
        <v>245.00747301525399</v>
      </c>
      <c r="O28" s="24">
        <f t="shared" si="4"/>
        <v>4328.465356602821</v>
      </c>
    </row>
    <row r="29" spans="2:15">
      <c r="B29" s="12" t="s">
        <v>18</v>
      </c>
      <c r="C29" s="23"/>
      <c r="D29" s="23">
        <f t="shared" si="0"/>
        <v>60</v>
      </c>
      <c r="E29" s="23">
        <f t="shared" si="5"/>
        <v>1854.3391529128203</v>
      </c>
      <c r="F29" s="23">
        <f t="shared" si="6"/>
        <v>111.26034917476922</v>
      </c>
      <c r="G29" s="24">
        <f t="shared" si="1"/>
        <v>1965.5995020875896</v>
      </c>
      <c r="H29" s="23"/>
      <c r="I29" s="23">
        <f t="shared" si="7"/>
        <v>3326.6463058256409</v>
      </c>
      <c r="J29" s="23">
        <f t="shared" si="8"/>
        <v>199.59877834953843</v>
      </c>
      <c r="K29" s="24">
        <f t="shared" si="3"/>
        <v>3526.2450841751793</v>
      </c>
      <c r="L29" s="23"/>
      <c r="M29" s="23">
        <f t="shared" si="9"/>
        <v>4328.465356602821</v>
      </c>
      <c r="N29" s="23">
        <f t="shared" si="10"/>
        <v>259.70792139616924</v>
      </c>
      <c r="O29" s="24">
        <f t="shared" si="4"/>
        <v>4588.1732779989907</v>
      </c>
    </row>
    <row r="30" spans="2:15">
      <c r="B30" s="12" t="s">
        <v>19</v>
      </c>
      <c r="C30" s="23"/>
      <c r="D30" s="23">
        <f t="shared" si="0"/>
        <v>60</v>
      </c>
      <c r="E30" s="23">
        <f t="shared" si="5"/>
        <v>2025.5995020875896</v>
      </c>
      <c r="F30" s="23">
        <f t="shared" si="6"/>
        <v>121.53597012525537</v>
      </c>
      <c r="G30" s="24">
        <f t="shared" si="1"/>
        <v>2147.1354722128449</v>
      </c>
      <c r="H30" s="23"/>
      <c r="I30" s="23">
        <f t="shared" si="7"/>
        <v>3526.2450841751793</v>
      </c>
      <c r="J30" s="23">
        <f t="shared" si="8"/>
        <v>211.57470505051074</v>
      </c>
      <c r="K30" s="24">
        <f t="shared" si="3"/>
        <v>3737.8197892256899</v>
      </c>
      <c r="L30" s="23"/>
      <c r="M30" s="23">
        <f t="shared" si="9"/>
        <v>4588.1732779989907</v>
      </c>
      <c r="N30" s="23">
        <f t="shared" si="10"/>
        <v>275.29039667993942</v>
      </c>
      <c r="O30" s="24">
        <f t="shared" si="4"/>
        <v>4863.4636746789301</v>
      </c>
    </row>
    <row r="31" spans="2:15">
      <c r="B31" s="12" t="s">
        <v>20</v>
      </c>
      <c r="C31" s="25"/>
      <c r="D31" s="25">
        <f t="shared" si="0"/>
        <v>60</v>
      </c>
      <c r="E31" s="25">
        <f t="shared" si="5"/>
        <v>2207.1354722128449</v>
      </c>
      <c r="F31" s="25">
        <f t="shared" si="6"/>
        <v>132.42812833277068</v>
      </c>
      <c r="G31" s="34">
        <f t="shared" si="1"/>
        <v>2339.5636005456154</v>
      </c>
      <c r="H31" s="25"/>
      <c r="I31" s="25">
        <f t="shared" si="7"/>
        <v>3737.8197892256899</v>
      </c>
      <c r="J31" s="25">
        <f t="shared" si="8"/>
        <v>224.26918735354138</v>
      </c>
      <c r="K31" s="34">
        <f t="shared" si="3"/>
        <v>3962.0889765792313</v>
      </c>
      <c r="L31" s="25"/>
      <c r="M31" s="26">
        <f t="shared" si="9"/>
        <v>4863.4636746789301</v>
      </c>
      <c r="N31" s="25">
        <f t="shared" si="10"/>
        <v>291.80782048073581</v>
      </c>
      <c r="O31" s="34">
        <f t="shared" si="4"/>
        <v>5155.2714951596663</v>
      </c>
    </row>
    <row r="32" spans="2:15">
      <c r="B32" s="12" t="s">
        <v>21</v>
      </c>
      <c r="C32" s="23"/>
      <c r="D32" s="23">
        <f t="shared" si="0"/>
        <v>60</v>
      </c>
      <c r="E32" s="23">
        <f t="shared" si="5"/>
        <v>2399.5636005456154</v>
      </c>
      <c r="F32" s="23">
        <f t="shared" si="6"/>
        <v>143.97381603273692</v>
      </c>
      <c r="G32" s="24">
        <f t="shared" si="1"/>
        <v>2543.5374165783523</v>
      </c>
      <c r="H32" s="23"/>
      <c r="I32" s="23">
        <f t="shared" si="7"/>
        <v>3962.0889765792313</v>
      </c>
      <c r="J32" s="23">
        <f t="shared" si="8"/>
        <v>237.72533859475388</v>
      </c>
      <c r="K32" s="24">
        <f t="shared" si="3"/>
        <v>4199.8143151739851</v>
      </c>
      <c r="L32" s="23"/>
      <c r="M32" s="23">
        <f t="shared" si="9"/>
        <v>5155.2714951596663</v>
      </c>
      <c r="N32" s="23">
        <f t="shared" si="10"/>
        <v>309.31628970957996</v>
      </c>
      <c r="O32" s="24">
        <f t="shared" si="4"/>
        <v>5464.5877848692462</v>
      </c>
    </row>
    <row r="33" spans="2:15">
      <c r="B33" s="12" t="s">
        <v>22</v>
      </c>
      <c r="C33" s="23"/>
      <c r="D33" s="23">
        <f t="shared" si="0"/>
        <v>60</v>
      </c>
      <c r="E33" s="23">
        <f t="shared" si="5"/>
        <v>2603.5374165783523</v>
      </c>
      <c r="F33" s="23">
        <f t="shared" si="6"/>
        <v>156.21224499470114</v>
      </c>
      <c r="G33" s="24">
        <f t="shared" si="1"/>
        <v>2759.7496615730533</v>
      </c>
      <c r="H33" s="23"/>
      <c r="I33" s="23">
        <f t="shared" si="7"/>
        <v>4199.8143151739851</v>
      </c>
      <c r="J33" s="23">
        <f t="shared" si="8"/>
        <v>251.98885891043909</v>
      </c>
      <c r="K33" s="24">
        <f t="shared" si="3"/>
        <v>4451.8031740844244</v>
      </c>
      <c r="L33" s="23"/>
      <c r="M33" s="23">
        <f t="shared" si="9"/>
        <v>5464.5877848692462</v>
      </c>
      <c r="N33" s="23">
        <f t="shared" si="10"/>
        <v>327.87526709215479</v>
      </c>
      <c r="O33" s="24">
        <f t="shared" si="4"/>
        <v>5792.4630519614011</v>
      </c>
    </row>
    <row r="34" spans="2:15">
      <c r="B34" s="12" t="s">
        <v>23</v>
      </c>
      <c r="C34" s="23"/>
      <c r="D34" s="23">
        <f t="shared" si="0"/>
        <v>60</v>
      </c>
      <c r="E34" s="23">
        <f t="shared" si="5"/>
        <v>2819.7496615730533</v>
      </c>
      <c r="F34" s="23">
        <f t="shared" si="6"/>
        <v>169.1849796943832</v>
      </c>
      <c r="G34" s="24">
        <f t="shared" si="1"/>
        <v>2988.9346412674367</v>
      </c>
      <c r="H34" s="23"/>
      <c r="I34" s="23">
        <f t="shared" si="7"/>
        <v>4451.8031740844244</v>
      </c>
      <c r="J34" s="23">
        <f t="shared" si="8"/>
        <v>267.10819044506547</v>
      </c>
      <c r="K34" s="24">
        <f t="shared" si="3"/>
        <v>4718.9113645294901</v>
      </c>
      <c r="L34" s="23"/>
      <c r="M34" s="23">
        <f t="shared" si="9"/>
        <v>5792.4630519614011</v>
      </c>
      <c r="N34" s="23">
        <f t="shared" si="10"/>
        <v>347.54778311768405</v>
      </c>
      <c r="O34" s="24">
        <f t="shared" si="4"/>
        <v>6140.0108350790852</v>
      </c>
    </row>
    <row r="35" spans="2:15">
      <c r="B35" s="12" t="s">
        <v>24</v>
      </c>
      <c r="C35" s="23"/>
      <c r="D35" s="23">
        <f t="shared" si="0"/>
        <v>60</v>
      </c>
      <c r="E35" s="23">
        <f t="shared" si="5"/>
        <v>3048.9346412674367</v>
      </c>
      <c r="F35" s="23">
        <f t="shared" si="6"/>
        <v>182.93607847604619</v>
      </c>
      <c r="G35" s="24">
        <f t="shared" si="1"/>
        <v>3231.8707197434828</v>
      </c>
      <c r="H35" s="23"/>
      <c r="I35" s="23">
        <f t="shared" si="7"/>
        <v>4718.9113645294901</v>
      </c>
      <c r="J35" s="23">
        <f t="shared" si="8"/>
        <v>283.13468187176937</v>
      </c>
      <c r="K35" s="24">
        <f t="shared" si="3"/>
        <v>5002.0460464012594</v>
      </c>
      <c r="L35" s="23"/>
      <c r="M35" s="23">
        <f t="shared" si="9"/>
        <v>6140.0108350790852</v>
      </c>
      <c r="N35" s="23">
        <f t="shared" si="10"/>
        <v>368.40065010474507</v>
      </c>
      <c r="O35" s="24">
        <f t="shared" si="4"/>
        <v>6508.4114851838303</v>
      </c>
    </row>
    <row r="36" spans="2:15">
      <c r="B36" s="12" t="s">
        <v>25</v>
      </c>
      <c r="C36" s="23"/>
      <c r="D36" s="23">
        <f t="shared" si="0"/>
        <v>60</v>
      </c>
      <c r="E36" s="23">
        <f t="shared" si="5"/>
        <v>3291.8707197434828</v>
      </c>
      <c r="F36" s="23">
        <f t="shared" si="6"/>
        <v>197.51224318460896</v>
      </c>
      <c r="G36" s="24">
        <f t="shared" si="1"/>
        <v>3489.3829629280917</v>
      </c>
      <c r="H36" s="23"/>
      <c r="I36" s="23">
        <f t="shared" si="7"/>
        <v>5002.0460464012594</v>
      </c>
      <c r="J36" s="23">
        <f t="shared" si="8"/>
        <v>300.12276278407558</v>
      </c>
      <c r="K36" s="24">
        <f t="shared" si="3"/>
        <v>5302.1688091853348</v>
      </c>
      <c r="L36" s="23"/>
      <c r="M36" s="23">
        <f t="shared" si="9"/>
        <v>6508.4114851838303</v>
      </c>
      <c r="N36" s="23">
        <f t="shared" si="10"/>
        <v>390.50468911102979</v>
      </c>
      <c r="O36" s="24">
        <f t="shared" si="4"/>
        <v>6898.91617429486</v>
      </c>
    </row>
    <row r="37" spans="2:15">
      <c r="B37" s="12" t="s">
        <v>26</v>
      </c>
      <c r="C37" s="23"/>
      <c r="D37" s="23">
        <f t="shared" si="0"/>
        <v>60</v>
      </c>
      <c r="E37" s="23">
        <f t="shared" si="5"/>
        <v>3549.3829629280917</v>
      </c>
      <c r="F37" s="23">
        <f t="shared" si="6"/>
        <v>212.96297777568549</v>
      </c>
      <c r="G37" s="24">
        <f t="shared" si="1"/>
        <v>3762.3459407037772</v>
      </c>
      <c r="H37" s="23"/>
      <c r="I37" s="23">
        <f t="shared" si="7"/>
        <v>5302.1688091853348</v>
      </c>
      <c r="J37" s="23">
        <f t="shared" si="8"/>
        <v>318.13012855112009</v>
      </c>
      <c r="K37" s="24">
        <f t="shared" si="3"/>
        <v>5620.2989377364547</v>
      </c>
      <c r="L37" s="23"/>
      <c r="M37" s="23">
        <f t="shared" si="9"/>
        <v>6898.91617429486</v>
      </c>
      <c r="N37" s="23">
        <f t="shared" si="10"/>
        <v>413.93497045769158</v>
      </c>
      <c r="O37" s="24">
        <f t="shared" si="4"/>
        <v>7312.8511447525516</v>
      </c>
    </row>
    <row r="38" spans="2:15">
      <c r="B38" s="12" t="s">
        <v>27</v>
      </c>
      <c r="C38" s="23"/>
      <c r="D38" s="23">
        <f t="shared" si="0"/>
        <v>60</v>
      </c>
      <c r="E38" s="23">
        <f t="shared" si="5"/>
        <v>3822.3459407037772</v>
      </c>
      <c r="F38" s="23">
        <f t="shared" si="6"/>
        <v>229.34075644222662</v>
      </c>
      <c r="G38" s="24">
        <f t="shared" si="1"/>
        <v>4051.686697146004</v>
      </c>
      <c r="H38" s="23"/>
      <c r="I38" s="23">
        <f t="shared" si="7"/>
        <v>5620.2989377364547</v>
      </c>
      <c r="J38" s="23">
        <f t="shared" si="8"/>
        <v>337.21793626418724</v>
      </c>
      <c r="K38" s="24">
        <f t="shared" si="3"/>
        <v>5957.516874000642</v>
      </c>
      <c r="L38" s="23"/>
      <c r="M38" s="23">
        <f t="shared" si="9"/>
        <v>7312.8511447525516</v>
      </c>
      <c r="N38" s="23">
        <f t="shared" si="10"/>
        <v>438.77106868515307</v>
      </c>
      <c r="O38" s="24">
        <f t="shared" si="4"/>
        <v>7751.6222134377049</v>
      </c>
    </row>
    <row r="39" spans="2:15">
      <c r="B39" s="12" t="s">
        <v>28</v>
      </c>
      <c r="C39" s="23"/>
      <c r="D39" s="23">
        <f t="shared" si="0"/>
        <v>60</v>
      </c>
      <c r="E39" s="23">
        <f t="shared" si="5"/>
        <v>4111.686697146004</v>
      </c>
      <c r="F39" s="23">
        <f t="shared" si="6"/>
        <v>246.70120182876022</v>
      </c>
      <c r="G39" s="24">
        <f t="shared" si="1"/>
        <v>4358.3878989747645</v>
      </c>
      <c r="H39" s="23"/>
      <c r="I39" s="23">
        <f t="shared" si="7"/>
        <v>5957.516874000642</v>
      </c>
      <c r="J39" s="23">
        <f t="shared" si="8"/>
        <v>357.45101244003848</v>
      </c>
      <c r="K39" s="24">
        <f t="shared" si="3"/>
        <v>6314.9678864406806</v>
      </c>
      <c r="L39" s="23"/>
      <c r="M39" s="23">
        <f t="shared" si="9"/>
        <v>7751.6222134377049</v>
      </c>
      <c r="N39" s="23">
        <f t="shared" si="10"/>
        <v>465.09733280626227</v>
      </c>
      <c r="O39" s="24">
        <f t="shared" si="4"/>
        <v>8216.7195462439668</v>
      </c>
    </row>
    <row r="40" spans="2:15">
      <c r="B40" s="12" t="s">
        <v>29</v>
      </c>
      <c r="C40" s="23"/>
      <c r="D40" s="23">
        <f t="shared" si="0"/>
        <v>60</v>
      </c>
      <c r="E40" s="23">
        <f t="shared" si="5"/>
        <v>4418.3878989747645</v>
      </c>
      <c r="F40" s="23">
        <f t="shared" si="6"/>
        <v>265.10327393848587</v>
      </c>
      <c r="G40" s="24">
        <f t="shared" si="1"/>
        <v>4683.49117291325</v>
      </c>
      <c r="H40" s="23"/>
      <c r="I40" s="23">
        <f t="shared" si="7"/>
        <v>6314.9678864406806</v>
      </c>
      <c r="J40" s="23">
        <f t="shared" si="8"/>
        <v>378.8980731864408</v>
      </c>
      <c r="K40" s="24">
        <f t="shared" si="3"/>
        <v>6693.8659596271209</v>
      </c>
      <c r="L40" s="23"/>
      <c r="M40" s="23">
        <f t="shared" si="9"/>
        <v>8216.7195462439668</v>
      </c>
      <c r="N40" s="23">
        <f t="shared" si="10"/>
        <v>493.00317277463796</v>
      </c>
      <c r="O40" s="24">
        <f t="shared" si="4"/>
        <v>8709.722719018604</v>
      </c>
    </row>
    <row r="41" spans="2:15">
      <c r="B41" s="12" t="s">
        <v>30</v>
      </c>
      <c r="C41" s="25"/>
      <c r="D41" s="25">
        <f t="shared" si="0"/>
        <v>60</v>
      </c>
      <c r="E41" s="25">
        <f t="shared" si="5"/>
        <v>4743.49117291325</v>
      </c>
      <c r="F41" s="25">
        <f t="shared" si="6"/>
        <v>284.60947037479497</v>
      </c>
      <c r="G41" s="34">
        <f t="shared" si="1"/>
        <v>5028.1006432880449</v>
      </c>
      <c r="H41" s="25"/>
      <c r="I41" s="25">
        <f t="shared" si="7"/>
        <v>6693.8659596271209</v>
      </c>
      <c r="J41" s="25">
        <f t="shared" si="8"/>
        <v>401.63195757762725</v>
      </c>
      <c r="K41" s="34">
        <f t="shared" si="3"/>
        <v>7095.4979172047479</v>
      </c>
      <c r="L41" s="25"/>
      <c r="M41" s="26">
        <f t="shared" si="9"/>
        <v>8709.722719018604</v>
      </c>
      <c r="N41" s="25">
        <f t="shared" si="10"/>
        <v>522.58336314111625</v>
      </c>
      <c r="O41" s="34">
        <f t="shared" si="4"/>
        <v>9232.306082159721</v>
      </c>
    </row>
    <row r="42" spans="2:15" ht="16.5" customHeight="1">
      <c r="B42" s="12" t="s">
        <v>63</v>
      </c>
      <c r="C42" s="27"/>
      <c r="D42" s="30">
        <f>SUM(D12:D41)</f>
        <v>1800</v>
      </c>
      <c r="F42" s="31">
        <f>SUM(F12:F41)</f>
        <v>3228.1006432880449</v>
      </c>
      <c r="H42" s="30">
        <f>SUM(H12:H41)</f>
        <v>1800</v>
      </c>
      <c r="I42" s="28"/>
      <c r="J42" s="31">
        <f>SUM(J12:J41)</f>
        <v>5295.4979172047479</v>
      </c>
      <c r="K42" s="28"/>
      <c r="L42" s="30">
        <f>SUM(L12:L41)</f>
        <v>1800</v>
      </c>
      <c r="M42" s="28"/>
      <c r="N42" s="31">
        <f>SUM(N12:N41)</f>
        <v>7432.3060821597192</v>
      </c>
      <c r="O42" s="28"/>
    </row>
  </sheetData>
  <mergeCells count="1">
    <mergeCell ref="B1:C1"/>
  </mergeCells>
  <phoneticPr fontId="5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複利3</vt:lpstr>
      <vt:lpstr>複利3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ntaki</cp:lastModifiedBy>
  <cp:lastPrinted>2021-04-25T13:27:40Z</cp:lastPrinted>
  <dcterms:created xsi:type="dcterms:W3CDTF">2013-03-17T08:51:20Z</dcterms:created>
  <dcterms:modified xsi:type="dcterms:W3CDTF">2024-02-25T02:17:28Z</dcterms:modified>
</cp:coreProperties>
</file>